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14812\Box\【02_課所共有】05_02_温暖化対策課\R06年度\総務・エコライフ推進担当\08_エコライフ推進\08_02_エコライフDAY＆WEEK\08_02_090_チェックシート（冬）\外国語版チェックシート\"/>
    </mc:Choice>
  </mc:AlternateContent>
  <xr:revisionPtr revIDLastSave="0" documentId="13_ncr:1_{92AE9A45-1C58-47B3-A055-F5F751D79909}" xr6:coauthVersionLast="47" xr6:coauthVersionMax="47" xr10:uidLastSave="{00000000-0000-0000-0000-000000000000}"/>
  <bookViews>
    <workbookView xWindow="-110" yWindow="-110" windowWidth="19420" windowHeight="10420" xr2:uid="{9FE9AE19-2557-46A0-93E8-8720873D5FB0}"/>
  </bookViews>
  <sheets>
    <sheet name="中高一般" sheetId="4" r:id="rId1"/>
    <sheet name="（削除不可！）計算データ資料" sheetId="6" r:id="rId2"/>
  </sheets>
  <definedNames>
    <definedName name="_xlnm.Print_Area" localSheetId="0">中高一般!$B$3:$N$45</definedName>
    <definedName name="_xlnm.Print_Titles" localSheetId="0">中高一般!$3:$3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6" l="1"/>
  <c r="G26" i="6"/>
  <c r="H6" i="6"/>
  <c r="I6" i="6" s="1"/>
  <c r="J25" i="6" l="1"/>
  <c r="K25" i="6" s="1"/>
  <c r="J24" i="6"/>
  <c r="K24" i="6" s="1"/>
  <c r="J23" i="6"/>
  <c r="K23" i="6" s="1"/>
  <c r="J22" i="6"/>
  <c r="K22" i="6" s="1"/>
  <c r="J21" i="6"/>
  <c r="K21" i="6" s="1"/>
  <c r="J20" i="6"/>
  <c r="K20" i="6" s="1"/>
  <c r="J19" i="6"/>
  <c r="K19" i="6" s="1"/>
  <c r="J17" i="6"/>
  <c r="K17" i="6" s="1"/>
  <c r="J16" i="6"/>
  <c r="K16" i="6" s="1"/>
  <c r="J15" i="6"/>
  <c r="K15" i="6" s="1"/>
  <c r="J12" i="6"/>
  <c r="K12" i="6" s="1"/>
  <c r="J11" i="6"/>
  <c r="K11" i="6" s="1"/>
  <c r="J9" i="6"/>
  <c r="K9" i="6" s="1"/>
  <c r="J8" i="6"/>
  <c r="K8" i="6" s="1"/>
  <c r="J6" i="6"/>
  <c r="K6" i="6" s="1"/>
  <c r="I7" i="6"/>
  <c r="I10" i="6"/>
  <c r="I13" i="6"/>
  <c r="I14" i="6"/>
  <c r="I18" i="6"/>
  <c r="H24" i="6"/>
  <c r="I24" i="6" s="1"/>
  <c r="H25" i="6"/>
  <c r="I25" i="6" s="1"/>
  <c r="H23" i="6"/>
  <c r="I23" i="6" s="1"/>
  <c r="H22" i="6"/>
  <c r="I22" i="6" s="1"/>
  <c r="H21" i="6"/>
  <c r="I21" i="6" s="1"/>
  <c r="H20" i="6"/>
  <c r="I20" i="6" s="1"/>
  <c r="H19" i="6"/>
  <c r="I19" i="6" s="1"/>
  <c r="H17" i="6"/>
  <c r="I17" i="6" s="1"/>
  <c r="H16" i="6"/>
  <c r="I16" i="6" s="1"/>
  <c r="H15" i="6"/>
  <c r="I15" i="6" s="1"/>
  <c r="H12" i="6"/>
  <c r="I12" i="6" s="1"/>
  <c r="H11" i="6"/>
  <c r="I11" i="6" s="1"/>
  <c r="H9" i="6"/>
  <c r="I9" i="6" s="1"/>
  <c r="H8" i="6"/>
  <c r="I8" i="6" s="1"/>
  <c r="F25" i="6"/>
  <c r="G25" i="6" s="1"/>
  <c r="F24" i="6"/>
  <c r="G24" i="6" s="1"/>
  <c r="F23" i="6"/>
  <c r="G23" i="6" s="1"/>
  <c r="F22" i="6"/>
  <c r="G22" i="6" s="1"/>
  <c r="F21" i="6"/>
  <c r="G21" i="6" s="1"/>
  <c r="F20" i="6"/>
  <c r="G20" i="6" s="1"/>
  <c r="F19" i="6"/>
  <c r="G19" i="6" s="1"/>
  <c r="F17" i="6"/>
  <c r="G17" i="6" s="1"/>
  <c r="F16" i="6"/>
  <c r="G16" i="6" s="1"/>
  <c r="F15" i="6"/>
  <c r="G15" i="6" s="1"/>
  <c r="F13" i="6"/>
  <c r="G13" i="6" s="1"/>
  <c r="F12" i="6"/>
  <c r="G12" i="6" s="1"/>
  <c r="F11" i="6"/>
  <c r="G11" i="6" s="1"/>
  <c r="F9" i="6"/>
  <c r="G9" i="6" s="1"/>
  <c r="F8" i="6"/>
  <c r="G8" i="6" s="1"/>
  <c r="F6" i="6"/>
  <c r="G6" i="6" s="1"/>
  <c r="D25" i="6"/>
  <c r="E25" i="6" s="1"/>
  <c r="D24" i="6"/>
  <c r="E24" i="6" s="1"/>
  <c r="D23" i="6"/>
  <c r="E23" i="6" s="1"/>
  <c r="D22" i="6"/>
  <c r="E22" i="6" s="1"/>
  <c r="D21" i="6"/>
  <c r="E21" i="6" s="1"/>
  <c r="D20" i="6"/>
  <c r="E20" i="6" s="1"/>
  <c r="D19" i="6"/>
  <c r="E19" i="6" s="1"/>
  <c r="D18" i="6"/>
  <c r="E18" i="6" s="1"/>
  <c r="D17" i="6"/>
  <c r="E17" i="6" s="1"/>
  <c r="D16" i="6"/>
  <c r="E16" i="6" s="1"/>
  <c r="D15" i="6"/>
  <c r="E15" i="6" s="1"/>
  <c r="D14" i="6"/>
  <c r="E14" i="6" s="1"/>
  <c r="D13" i="6"/>
  <c r="E13" i="6" s="1"/>
  <c r="D12" i="6"/>
  <c r="E12" i="6" s="1"/>
  <c r="D11" i="6"/>
  <c r="E11" i="6" s="1"/>
  <c r="D10" i="6"/>
  <c r="E10" i="6" s="1"/>
  <c r="D9" i="6"/>
  <c r="E9" i="6" s="1"/>
  <c r="D8" i="6"/>
  <c r="E8" i="6" s="1"/>
  <c r="D7" i="6"/>
  <c r="E7" i="6" s="1"/>
  <c r="D6" i="6"/>
  <c r="E6" i="6" s="1"/>
  <c r="E26" i="6" l="1"/>
  <c r="K26" i="6"/>
  <c r="I26" i="6"/>
  <c r="L13" i="6"/>
  <c r="I24" i="4" s="1"/>
  <c r="L15" i="6"/>
  <c r="M24" i="4" s="1"/>
  <c r="L9" i="6"/>
  <c r="K16" i="4" s="1"/>
  <c r="L17" i="6"/>
  <c r="G34" i="4" s="1"/>
  <c r="L21" i="6"/>
  <c r="E42" i="4" s="1"/>
  <c r="L20" i="6"/>
  <c r="M34" i="4" s="1"/>
  <c r="L22" i="6"/>
  <c r="G42" i="4" s="1"/>
  <c r="L24" i="6"/>
  <c r="K42" i="4" s="1"/>
  <c r="L11" i="6"/>
  <c r="E24" i="4" s="1"/>
  <c r="L19" i="6"/>
  <c r="K34" i="4" s="1"/>
  <c r="L23" i="6"/>
  <c r="I42" i="4" s="1"/>
  <c r="L25" i="6"/>
  <c r="M42" i="4" s="1"/>
  <c r="L6" i="6"/>
  <c r="E16" i="4" s="1"/>
  <c r="L8" i="6"/>
  <c r="I16" i="4" s="1"/>
  <c r="L12" i="6"/>
  <c r="G24" i="4" s="1"/>
  <c r="L16" i="6"/>
  <c r="E34" i="4" s="1"/>
  <c r="L7" i="6"/>
  <c r="G16" i="4" s="1"/>
  <c r="L18" i="6"/>
  <c r="I34" i="4" s="1"/>
  <c r="L14" i="6"/>
  <c r="K24" i="4" s="1"/>
  <c r="L26" i="6" l="1"/>
  <c r="L10" i="6"/>
  <c r="M16" i="4" s="1"/>
  <c r="L44" i="4" l="1"/>
</calcChain>
</file>

<file path=xl/sharedStrings.xml><?xml version="1.0" encoding="utf-8"?>
<sst xmlns="http://schemas.openxmlformats.org/spreadsheetml/2006/main" count="195" uniqueCount="141">
  <si>
    <t>小4～小6用シート</t>
    <rPh sb="0" eb="1">
      <t>ショウ</t>
    </rPh>
    <rPh sb="3" eb="4">
      <t>ショウ</t>
    </rPh>
    <rPh sb="5" eb="6">
      <t>ヨウ</t>
    </rPh>
    <phoneticPr fontId="1"/>
  </si>
  <si>
    <t>設問</t>
    <rPh sb="0" eb="2">
      <t>セツモン</t>
    </rPh>
    <phoneticPr fontId="1"/>
  </si>
  <si>
    <t>CO2量</t>
    <rPh sb="3" eb="4">
      <t>リョウ</t>
    </rPh>
    <phoneticPr fontId="1"/>
  </si>
  <si>
    <t>回答</t>
    <rPh sb="0" eb="2">
      <t>カイトウ</t>
    </rPh>
    <phoneticPr fontId="1"/>
  </si>
  <si>
    <t>合計</t>
    <rPh sb="0" eb="2">
      <t>ゴウケイ</t>
    </rPh>
    <phoneticPr fontId="1"/>
  </si>
  <si>
    <t>家族回答</t>
    <rPh sb="0" eb="2">
      <t>カゾク</t>
    </rPh>
    <rPh sb="2" eb="4">
      <t>カイトウ</t>
    </rPh>
    <phoneticPr fontId="1"/>
  </si>
  <si>
    <t>家族合計</t>
    <rPh sb="0" eb="2">
      <t>カゾク</t>
    </rPh>
    <rPh sb="2" eb="4">
      <t>ゴウケイ</t>
    </rPh>
    <phoneticPr fontId="1"/>
  </si>
  <si>
    <t>家族一週間</t>
    <rPh sb="0" eb="2">
      <t>カゾク</t>
    </rPh>
    <rPh sb="2" eb="5">
      <t>イッシュウカン</t>
    </rPh>
    <phoneticPr fontId="1"/>
  </si>
  <si>
    <t>家族一週間計</t>
    <rPh sb="0" eb="2">
      <t>カゾク</t>
    </rPh>
    <rPh sb="2" eb="5">
      <t>イッシュウカン</t>
    </rPh>
    <rPh sb="5" eb="6">
      <t>ケイ</t>
    </rPh>
    <phoneticPr fontId="1"/>
  </si>
  <si>
    <t>一週間</t>
    <rPh sb="0" eb="3">
      <t>イッシュウカン</t>
    </rPh>
    <phoneticPr fontId="1"/>
  </si>
  <si>
    <t>一週間計</t>
    <rPh sb="0" eb="3">
      <t>イッシュウカン</t>
    </rPh>
    <rPh sb="3" eb="4">
      <t>ケイ</t>
    </rPh>
    <phoneticPr fontId="1"/>
  </si>
  <si>
    <t>対応表</t>
    <phoneticPr fontId="1"/>
  </si>
  <si>
    <t>☆</t>
    <phoneticPr fontId="1"/>
  </si>
  <si>
    <t>-</t>
    <phoneticPr fontId="1"/>
  </si>
  <si>
    <t>g</t>
    <phoneticPr fontId="1" type="Hiragana" alignment="distributed"/>
  </si>
  <si>
    <t>☆週</t>
    <rPh sb="1" eb="2">
      <t>シュウ</t>
    </rPh>
    <phoneticPr fontId="1"/>
  </si>
  <si>
    <t>設問合計</t>
    <rPh sb="0" eb="2">
      <t>セツモン</t>
    </rPh>
    <rPh sb="2" eb="4">
      <t>ゴウケイ</t>
    </rPh>
    <phoneticPr fontId="1"/>
  </si>
  <si>
    <t>total</t>
  </si>
  <si>
    <t>18　(外出)</t>
    <rPh sb="4" eb="6">
      <t>がいしゅつ</t>
    </rPh>
    <phoneticPr fontId="3" type="Hiragana" alignment="distributed"/>
  </si>
  <si>
    <t>19　(外出)</t>
    <rPh sb="4" eb="6">
      <t>がいしゅつ</t>
    </rPh>
    <phoneticPr fontId="3" type="Hiragana" alignment="distributed"/>
  </si>
  <si>
    <t>20　(外出)</t>
    <rPh sb="4" eb="6">
      <t>がいしゅつ</t>
    </rPh>
    <phoneticPr fontId="3" type="Hiragana" alignment="distributed"/>
  </si>
  <si>
    <r>
      <rPr>
        <sz val="18"/>
        <rFont val="Segoe UI Symbol"/>
        <family val="2"/>
      </rPr>
      <t>🔌</t>
    </r>
    <r>
      <rPr>
        <b/>
        <sz val="18"/>
        <rFont val="メイリオ"/>
        <family val="3"/>
        <charset val="128"/>
      </rPr>
      <t xml:space="preserve">  2</t>
    </r>
    <r>
      <rPr>
        <b/>
        <sz val="18"/>
        <rFont val="メイリオ"/>
        <family val="2"/>
        <charset val="128"/>
      </rPr>
      <t>（</t>
    </r>
    <r>
      <rPr>
        <b/>
        <sz val="18"/>
        <rFont val="Microsoft YaHei"/>
        <family val="2"/>
        <charset val="134"/>
      </rPr>
      <t>客厅</t>
    </r>
    <r>
      <rPr>
        <b/>
        <sz val="18"/>
        <rFont val="メイリオ"/>
        <family val="2"/>
        <charset val="128"/>
      </rPr>
      <t>）</t>
    </r>
    <phoneticPr fontId="6"/>
  </si>
  <si>
    <r>
      <rPr>
        <sz val="18"/>
        <rFont val="Segoe UI Symbol"/>
        <family val="2"/>
      </rPr>
      <t>🔌</t>
    </r>
    <r>
      <rPr>
        <sz val="18"/>
        <rFont val="メイリオ"/>
        <family val="3"/>
        <charset val="128"/>
      </rPr>
      <t xml:space="preserve"> </t>
    </r>
    <r>
      <rPr>
        <b/>
        <sz val="18"/>
        <rFont val="メイリオ"/>
        <family val="3"/>
        <charset val="128"/>
      </rPr>
      <t xml:space="preserve"> 3</t>
    </r>
    <r>
      <rPr>
        <b/>
        <sz val="18"/>
        <rFont val="メイリオ"/>
        <family val="2"/>
        <charset val="128"/>
      </rPr>
      <t>（</t>
    </r>
    <r>
      <rPr>
        <b/>
        <sz val="18"/>
        <rFont val="Microsoft YaHei"/>
        <family val="2"/>
        <charset val="134"/>
      </rPr>
      <t>客厅</t>
    </r>
    <r>
      <rPr>
        <b/>
        <sz val="18"/>
        <rFont val="メイリオ"/>
        <family val="2"/>
        <charset val="128"/>
      </rPr>
      <t>）</t>
    </r>
    <phoneticPr fontId="6"/>
  </si>
  <si>
    <r>
      <rPr>
        <sz val="18"/>
        <rFont val="Segoe UI Symbol"/>
        <family val="2"/>
      </rPr>
      <t>🔌</t>
    </r>
    <r>
      <rPr>
        <b/>
        <sz val="18"/>
        <rFont val="メイリオ"/>
        <family val="3"/>
        <charset val="128"/>
      </rPr>
      <t xml:space="preserve">  4</t>
    </r>
    <r>
      <rPr>
        <b/>
        <sz val="18"/>
        <rFont val="メイリオ"/>
        <family val="2"/>
        <charset val="128"/>
      </rPr>
      <t>　(</t>
    </r>
    <r>
      <rPr>
        <b/>
        <sz val="18"/>
        <rFont val="Microsoft YaHei"/>
        <family val="2"/>
        <charset val="134"/>
      </rPr>
      <t>客厅</t>
    </r>
    <r>
      <rPr>
        <b/>
        <sz val="18"/>
        <rFont val="メイリオ"/>
        <family val="2"/>
        <charset val="128"/>
      </rPr>
      <t>)</t>
    </r>
    <phoneticPr fontId="6"/>
  </si>
  <si>
    <r>
      <rPr>
        <sz val="18"/>
        <rFont val="Segoe UI Symbol"/>
        <family val="2"/>
      </rPr>
      <t>🔌</t>
    </r>
    <r>
      <rPr>
        <b/>
        <sz val="18"/>
        <rFont val="メイリオ"/>
        <family val="3"/>
        <charset val="128"/>
      </rPr>
      <t xml:space="preserve">  5　(</t>
    </r>
    <r>
      <rPr>
        <b/>
        <sz val="18"/>
        <rFont val="Microsoft YaHei"/>
        <family val="3"/>
        <charset val="134"/>
      </rPr>
      <t>客厅</t>
    </r>
    <r>
      <rPr>
        <b/>
        <sz val="18"/>
        <rFont val="メイリオ"/>
        <family val="3"/>
        <charset val="128"/>
      </rPr>
      <t>)</t>
    </r>
    <phoneticPr fontId="6"/>
  </si>
  <si>
    <t>减少的二氧化碳(g)</t>
    <phoneticPr fontId="31" type="Hiragana" alignment="distributed"/>
  </si>
  <si>
    <t>减少的二氧化碳(g)</t>
    <phoneticPr fontId="34" type="Hiragana" alignment="distributed"/>
  </si>
  <si>
    <t>14　(厨房)</t>
    <phoneticPr fontId="1" type="Hiragana" alignment="distributed"/>
  </si>
  <si>
    <t>15　(食物)</t>
    <phoneticPr fontId="3" type="Hiragana" alignment="distributed"/>
  </si>
  <si>
    <t>16　(食物)</t>
    <phoneticPr fontId="3" type="Hiragana" alignment="distributed"/>
  </si>
  <si>
    <t>姓名：</t>
    <phoneticPr fontId="36" type="Hiragana" alignment="distributed"/>
  </si>
  <si>
    <r>
      <rPr>
        <sz val="18"/>
        <color rgb="FFFF0000"/>
        <rFont val="Segoe UI Symbol"/>
        <family val="2"/>
      </rPr>
      <t>🔌</t>
    </r>
    <r>
      <rPr>
        <sz val="18"/>
        <color rgb="FFFF0000"/>
        <rFont val="メイリオ"/>
        <family val="2"/>
        <charset val="128"/>
      </rPr>
      <t>是</t>
    </r>
    <r>
      <rPr>
        <sz val="18"/>
        <color rgb="FFFF0000"/>
        <rFont val="Microsoft YaHei"/>
        <family val="2"/>
        <charset val="134"/>
      </rPr>
      <t>节电项目记号</t>
    </r>
    <r>
      <rPr>
        <sz val="18"/>
        <color rgb="FFFF0000"/>
        <rFont val="メイリオ"/>
        <family val="2"/>
        <charset val="128"/>
      </rPr>
      <t>。</t>
    </r>
    <phoneticPr fontId="38" type="Hiragana" alignment="distributed"/>
  </si>
  <si>
    <r>
      <rPr>
        <b/>
        <sz val="24"/>
        <color theme="9" tint="-0.249977111117893"/>
        <rFont val="SimSun"/>
        <charset val="134"/>
      </rPr>
      <t>第一步：　生态生活日</t>
    </r>
    <r>
      <rPr>
        <b/>
        <sz val="24"/>
        <color theme="1"/>
        <rFont val="SimSun"/>
        <charset val="134"/>
      </rPr>
      <t>　</t>
    </r>
    <r>
      <rPr>
        <b/>
        <sz val="24"/>
        <rFont val="SimSun"/>
        <charset val="134"/>
      </rPr>
      <t xml:space="preserve">参照以下的生态生活项目,让我们在生活的同时考虑一下环境问题吧!! </t>
    </r>
    <r>
      <rPr>
        <sz val="24"/>
        <rFont val="Microsoft YaHei"/>
        <family val="2"/>
        <charset val="134"/>
      </rPr>
      <t xml:space="preserve"> </t>
    </r>
    <phoneticPr fontId="30" type="Hiragana" alignment="distributed"/>
  </si>
  <si>
    <r>
      <rPr>
        <b/>
        <sz val="24"/>
        <color theme="9" tint="-0.249977111117893"/>
        <rFont val="SimSun"/>
        <charset val="134"/>
      </rPr>
      <t>第二步：　生态生活周</t>
    </r>
    <r>
      <rPr>
        <b/>
        <sz val="24"/>
        <color theme="1"/>
        <rFont val="SimSun"/>
        <charset val="134"/>
      </rPr>
      <t xml:space="preserve">　让我们在下面的项目栏中选择几个可行的项目,坚持一星期！！  </t>
    </r>
    <phoneticPr fontId="30" type="Hiragana" alignment="distributed"/>
  </si>
  <si>
    <t>和家人一起行动</t>
    <phoneticPr fontId="35" type="Hiragana" alignment="distributed"/>
  </si>
  <si>
    <t>坚持了一周的人数(490g)</t>
    <phoneticPr fontId="34" type="Hiragana" alignment="distributed"/>
  </si>
  <si>
    <t>坚持了一天的人数(19g)</t>
    <phoneticPr fontId="34" type="Hiragana" alignment="distributed"/>
  </si>
  <si>
    <t>坚持了一周的人数(133g)</t>
    <phoneticPr fontId="34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</si>
  <si>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(19g)</t>
    </r>
    <phoneticPr fontId="34" type="Hiragana" alignment="distributed"/>
  </si>
  <si>
    <r>
      <t>※</t>
    </r>
    <r>
      <rPr>
        <sz val="12"/>
        <color theme="1"/>
        <rFont val="SimSun"/>
        <charset val="134"/>
      </rPr>
      <t>反面继续</t>
    </r>
    <r>
      <rPr>
        <sz val="12"/>
        <color theme="1"/>
        <rFont val="ＭＳ Ｐゴシック"/>
        <family val="2"/>
        <charset val="128"/>
      </rPr>
      <t/>
    </r>
    <phoneticPr fontId="40" type="Hiragana" alignment="distributed"/>
  </si>
  <si>
    <r>
      <rPr>
        <sz val="18"/>
        <color rgb="FFFF0000"/>
        <rFont val="Segoe UI Symbol"/>
        <family val="2"/>
      </rPr>
      <t>🔌</t>
    </r>
    <r>
      <rPr>
        <sz val="18"/>
        <color rgb="FFFF0000"/>
        <rFont val="SimSun"/>
        <charset val="134"/>
      </rPr>
      <t>是节电项目记号。</t>
    </r>
    <phoneticPr fontId="38" type="Hiragana" alignment="distributed"/>
  </si>
  <si>
    <r>
      <rPr>
        <sz val="20"/>
        <color theme="1"/>
        <rFont val="SimSun"/>
        <charset val="134"/>
      </rPr>
      <t>对选择的项目打勾“</t>
    </r>
    <r>
      <rPr>
        <sz val="20"/>
        <color theme="1"/>
        <rFont val="ＭＳ Ｐゴシック"/>
        <family val="2"/>
        <charset val="128"/>
      </rPr>
      <t>✔</t>
    </r>
    <r>
      <rPr>
        <sz val="20"/>
        <color theme="1"/>
        <rFont val="SimSun"/>
        <charset val="134"/>
      </rPr>
      <t>”。　在“家人使用”栏，填写参加的人数。括号（　）中的数字，是减少的二氧化碳的量 （克）。</t>
    </r>
    <phoneticPr fontId="30" type="Hiragana" alignment="distributed"/>
  </si>
  <si>
    <t>坚持了一天的人数(55g)</t>
    <phoneticPr fontId="34" type="Hiragana" alignment="distributed"/>
  </si>
  <si>
    <t>坚持了一周的人数(385g)</t>
    <phoneticPr fontId="34" type="Hiragana" alignment="distributed"/>
  </si>
  <si>
    <r>
      <t>坚持了一天就打</t>
    </r>
    <r>
      <rPr>
        <sz val="16"/>
        <color theme="1"/>
        <rFont val="HGS創英ﾌﾟﾚｾﾞﾝｽEB"/>
        <family val="1"/>
        <charset val="128"/>
      </rPr>
      <t>✔</t>
    </r>
    <r>
      <rPr>
        <sz val="16"/>
        <color theme="1"/>
        <rFont val="SimSun"/>
        <charset val="134"/>
      </rPr>
      <t>(55g)</t>
    </r>
    <phoneticPr fontId="34" type="Hiragana" alignment="distributed"/>
  </si>
  <si>
    <r>
      <t>坚持了一周就打</t>
    </r>
    <r>
      <rPr>
        <sz val="16"/>
        <color theme="1"/>
        <rFont val="HGS創英ﾌﾟﾚｾﾞﾝｽEB"/>
        <family val="1"/>
        <charset val="128"/>
      </rPr>
      <t>✔</t>
    </r>
    <r>
      <rPr>
        <sz val="16"/>
        <color theme="1"/>
        <rFont val="SimSun"/>
        <charset val="134"/>
      </rPr>
      <t>(385g)</t>
    </r>
    <phoneticPr fontId="34" type="Hiragana" alignment="distributed"/>
  </si>
  <si>
    <t>大家一起行动吧！</t>
    <phoneticPr fontId="34" type="Hiragana" alignment="distributed"/>
  </si>
  <si>
    <t>坚持了一天的人数(97g)</t>
    <phoneticPr fontId="34" type="Hiragana" alignment="distributed"/>
  </si>
  <si>
    <t>坚持了一天的人数(33g)</t>
    <phoneticPr fontId="34" type="Hiragana" alignment="distributed"/>
  </si>
  <si>
    <t>坚持了一周的人数(231g)</t>
    <phoneticPr fontId="34" type="Hiragana" alignment="distributed"/>
  </si>
  <si>
    <t>坚持了一天的人数(47g)</t>
    <phoneticPr fontId="34" type="Hiragana" alignment="distributed"/>
  </si>
  <si>
    <t>生态生活日和生态生活周减少的二氧化碳总量（g）</t>
    <phoneticPr fontId="34" type="Hiragana" alignment="distributed"/>
  </si>
  <si>
    <t>坚持了一天的人数(70g)</t>
    <phoneticPr fontId="34" type="Hiragana" alignment="distributed"/>
  </si>
  <si>
    <t>7　(洗澡间和卫生间)</t>
    <phoneticPr fontId="34" type="Hiragana" alignment="distributed"/>
  </si>
  <si>
    <t>8　(洗澡间和卫生间)</t>
    <phoneticPr fontId="34" type="Hiragana" alignment="distributed"/>
  </si>
  <si>
    <t>大家一起行动吧！</t>
    <phoneticPr fontId="30" type="Hiragana" alignment="distributed"/>
  </si>
  <si>
    <r>
      <rPr>
        <sz val="20"/>
        <color theme="1"/>
        <rFont val="SimSun"/>
        <charset val="134"/>
      </rPr>
      <t>对选择的项目打勾“</t>
    </r>
    <r>
      <rPr>
        <sz val="20"/>
        <color theme="1"/>
        <rFont val="ＭＳ Ｐゴシック"/>
        <family val="3"/>
        <charset val="128"/>
      </rPr>
      <t>✔</t>
    </r>
    <r>
      <rPr>
        <sz val="20"/>
        <color theme="1"/>
        <rFont val="SimSun"/>
        <charset val="134"/>
      </rPr>
      <t>”。　在“家人使用”栏，填写参加的人数。括号（　）中的数字，是减少的二氧化碳的量 （克）。</t>
    </r>
    <phoneticPr fontId="30" type="Hiragana" alignment="distributed"/>
  </si>
  <si>
    <t>坚持了一天的人数(135g)</t>
    <phoneticPr fontId="34" type="Hiragana" alignment="distributed"/>
  </si>
  <si>
    <t>坚持了一周的人数(945g)</t>
    <phoneticPr fontId="34" type="Hiragana" alignment="distributed"/>
  </si>
  <si>
    <r>
      <t>坚持了一天就打</t>
    </r>
    <r>
      <rPr>
        <sz val="16"/>
        <color theme="1"/>
        <rFont val="ＭＳ Ｐゴシック"/>
        <family val="3"/>
        <charset val="128"/>
      </rPr>
      <t>✔</t>
    </r>
    <r>
      <rPr>
        <sz val="16"/>
        <color theme="1"/>
        <rFont val="SimSun"/>
        <charset val="134"/>
      </rPr>
      <t>(135g)</t>
    </r>
    <phoneticPr fontId="34" type="Hiragana" alignment="distributed"/>
  </si>
  <si>
    <r>
      <t>实施了就打</t>
    </r>
    <r>
      <rPr>
        <sz val="18"/>
        <color theme="1"/>
        <rFont val="ＭＳ Ｐゴシック"/>
        <family val="3"/>
        <charset val="128"/>
      </rPr>
      <t xml:space="preserve">✔
</t>
    </r>
    <r>
      <rPr>
        <sz val="18"/>
        <color theme="1"/>
        <rFont val="SimSun"/>
        <charset val="134"/>
      </rPr>
      <t>(539g)</t>
    </r>
    <phoneticPr fontId="34" type="Hiragana" alignment="distributed"/>
  </si>
  <si>
    <r>
      <t>坚持了一周就(</t>
    </r>
    <r>
      <rPr>
        <sz val="16"/>
        <color theme="1"/>
        <rFont val="ＭＳ Ｐゴシック"/>
        <family val="3"/>
        <charset val="128"/>
      </rPr>
      <t>✔</t>
    </r>
    <r>
      <rPr>
        <sz val="16"/>
        <color theme="1"/>
        <rFont val="SimSun"/>
        <charset val="134"/>
      </rPr>
      <t>(945g)</t>
    </r>
    <phoneticPr fontId="34" type="Hiragana" alignment="distributed"/>
  </si>
  <si>
    <t>自己</t>
    <phoneticPr fontId="34" type="Hiragana" alignment="distributed"/>
  </si>
  <si>
    <t>家人</t>
    <phoneticPr fontId="34" type="Hiragana" alignment="distributed"/>
  </si>
  <si>
    <t>自己</t>
    <phoneticPr fontId="3" type="Hiragana" alignment="distributed"/>
  </si>
  <si>
    <t>家人</t>
    <phoneticPr fontId="3" type="Hiragana" alignment="distributed"/>
  </si>
  <si>
    <t>坚持了一天的人数(144g)</t>
    <phoneticPr fontId="34" type="Hiragana" alignment="distributed"/>
  </si>
  <si>
    <t>坚持了一周的人数((1,008g)</t>
    <phoneticPr fontId="34" type="Hiragana" alignment="distributed"/>
  </si>
  <si>
    <r>
      <t xml:space="preserve">
</t>
    </r>
    <r>
      <rPr>
        <b/>
        <sz val="16"/>
        <rFont val="SimSun"/>
        <charset val="134"/>
      </rPr>
      <t>买菜时,先看冰箱内有何食物,决定了要买的东西之后再去购物。（19g/日）</t>
    </r>
    <rPh sb="35" eb="36">
      <t>にち</t>
    </rPh>
    <phoneticPr fontId="34" type="Hiragana" alignment="distributed"/>
  </si>
  <si>
    <r>
      <t>坚持了一周就打(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(133g)</t>
    </r>
    <phoneticPr fontId="34" type="Hiragana" alignment="distributed"/>
  </si>
  <si>
    <r>
      <rPr>
        <sz val="18"/>
        <rFont val="Segoe UI Symbol"/>
        <family val="2"/>
      </rPr>
      <t>🔌</t>
    </r>
    <r>
      <rPr>
        <b/>
        <sz val="18"/>
        <rFont val="SimSun"/>
        <charset val="134"/>
      </rPr>
      <t xml:space="preserve">  </t>
    </r>
    <r>
      <rPr>
        <b/>
        <sz val="18"/>
        <rFont val="Microsoft YaHei"/>
        <family val="2"/>
      </rPr>
      <t>1（客厅）</t>
    </r>
    <phoneticPr fontId="6"/>
  </si>
  <si>
    <r>
      <rPr>
        <sz val="18"/>
        <rFont val="Segoe UI Symbol"/>
        <family val="2"/>
      </rPr>
      <t>🔌</t>
    </r>
    <r>
      <rPr>
        <b/>
        <sz val="18"/>
        <rFont val="SimSun"/>
        <charset val="134"/>
      </rPr>
      <t xml:space="preserve">  </t>
    </r>
    <r>
      <rPr>
        <b/>
        <sz val="18"/>
        <rFont val="Microsoft YaHei"/>
        <family val="2"/>
      </rPr>
      <t>6　(客厅)</t>
    </r>
    <phoneticPr fontId="6"/>
  </si>
  <si>
    <r>
      <rPr>
        <sz val="18"/>
        <rFont val="Segoe UI Symbol"/>
        <family val="2"/>
      </rPr>
      <t>🔌</t>
    </r>
    <r>
      <rPr>
        <sz val="18"/>
        <rFont val="Microsoft YaHei"/>
        <family val="2"/>
      </rPr>
      <t xml:space="preserve"> </t>
    </r>
    <r>
      <rPr>
        <b/>
        <sz val="18"/>
        <rFont val="Microsoft YaHei"/>
        <family val="2"/>
      </rPr>
      <t xml:space="preserve"> 9　(洗澡间和卫生间)</t>
    </r>
    <phoneticPr fontId="34" type="Hiragana" alignment="distributed"/>
  </si>
  <si>
    <r>
      <rPr>
        <sz val="18"/>
        <rFont val="Segoe UI Symbol"/>
        <family val="2"/>
      </rPr>
      <t>🔌</t>
    </r>
    <r>
      <rPr>
        <b/>
        <sz val="18"/>
        <rFont val="SimSun"/>
        <charset val="134"/>
      </rPr>
      <t xml:space="preserve">  </t>
    </r>
    <r>
      <rPr>
        <b/>
        <sz val="18"/>
        <rFont val="Microsoft YaHei"/>
        <family val="2"/>
      </rPr>
      <t>10　(厨房)</t>
    </r>
    <phoneticPr fontId="1" type="Hiragana" alignment="distributed"/>
  </si>
  <si>
    <r>
      <rPr>
        <sz val="18"/>
        <rFont val="Segoe UI Symbol"/>
        <family val="2"/>
      </rPr>
      <t>🔌</t>
    </r>
    <r>
      <rPr>
        <sz val="18"/>
        <rFont val="Calibri"/>
        <family val="2"/>
      </rPr>
      <t xml:space="preserve"> </t>
    </r>
    <r>
      <rPr>
        <b/>
        <sz val="18"/>
        <rFont val="SimSun"/>
        <charset val="134"/>
      </rPr>
      <t xml:space="preserve"> </t>
    </r>
    <r>
      <rPr>
        <b/>
        <sz val="18"/>
        <rFont val="Microsoft YaHei"/>
        <family val="2"/>
      </rPr>
      <t>11　（厨房）</t>
    </r>
    <rPh sb="8" eb="10">
      <t>チュウボウ</t>
    </rPh>
    <phoneticPr fontId="6"/>
  </si>
  <si>
    <r>
      <rPr>
        <sz val="18"/>
        <rFont val="Segoe UI Symbol"/>
        <family val="2"/>
      </rPr>
      <t>🔌</t>
    </r>
    <r>
      <rPr>
        <b/>
        <sz val="18"/>
        <rFont val="SimSun"/>
        <charset val="134"/>
      </rPr>
      <t xml:space="preserve"> </t>
    </r>
    <r>
      <rPr>
        <b/>
        <sz val="18"/>
        <rFont val="Microsoft YaHei"/>
        <family val="2"/>
      </rPr>
      <t xml:space="preserve"> 12　（厨房）</t>
    </r>
    <rPh sb="8" eb="10">
      <t>ちゅうぼう</t>
    </rPh>
    <phoneticPr fontId="1" type="Hiragana" alignment="distributed"/>
  </si>
  <si>
    <r>
      <rPr>
        <sz val="18"/>
        <rFont val="Segoe UI Symbol"/>
        <family val="2"/>
      </rPr>
      <t>🔌</t>
    </r>
    <r>
      <rPr>
        <b/>
        <sz val="18"/>
        <rFont val="SimSun"/>
        <charset val="134"/>
      </rPr>
      <t xml:space="preserve"> </t>
    </r>
    <r>
      <rPr>
        <b/>
        <sz val="18"/>
        <rFont val="Microsoft YaHei"/>
        <family val="2"/>
      </rPr>
      <t xml:space="preserve"> 13　(厨房)</t>
    </r>
    <phoneticPr fontId="1" type="Hiragana" alignment="distributed"/>
  </si>
  <si>
    <r>
      <t>坚持了一天就打</t>
    </r>
    <r>
      <rPr>
        <sz val="16"/>
        <color theme="1"/>
        <rFont val="ＭＳ Ｐゴシック"/>
        <family val="3"/>
        <charset val="128"/>
      </rPr>
      <t>✔</t>
    </r>
    <r>
      <rPr>
        <sz val="16"/>
        <color theme="1"/>
        <rFont val="SimSun"/>
        <charset val="134"/>
      </rPr>
      <t>(144g)</t>
    </r>
    <phoneticPr fontId="34" type="Hiragana" alignment="distributed"/>
  </si>
  <si>
    <r>
      <t>坚持了一周就打</t>
    </r>
    <r>
      <rPr>
        <sz val="16"/>
        <color theme="1"/>
        <rFont val="ＭＳ Ｐゴシック"/>
        <family val="3"/>
        <charset val="128"/>
      </rPr>
      <t>✔</t>
    </r>
    <r>
      <rPr>
        <sz val="16"/>
        <color theme="1"/>
        <rFont val="SimSun"/>
        <charset val="134"/>
      </rPr>
      <t>(1,008g)</t>
    </r>
    <phoneticPr fontId="34" type="Hiragana" alignment="distributed"/>
  </si>
  <si>
    <r>
      <t>实施了就打</t>
    </r>
    <r>
      <rPr>
        <sz val="18"/>
        <color theme="1"/>
        <rFont val="Segoe UI Symbol"/>
        <family val="3"/>
      </rPr>
      <t>✔</t>
    </r>
    <r>
      <rPr>
        <sz val="18"/>
        <color theme="1"/>
        <rFont val="SimSun"/>
        <charset val="134"/>
      </rPr>
      <t xml:space="preserve">
(280g)</t>
    </r>
    <phoneticPr fontId="34" type="Hiragana" alignment="distributed"/>
  </si>
  <si>
    <r>
      <t>坚持了一天就打</t>
    </r>
    <r>
      <rPr>
        <sz val="16"/>
        <color theme="1"/>
        <rFont val="ＭＳ Ｐゴシック"/>
        <family val="3"/>
        <charset val="128"/>
      </rPr>
      <t>✔</t>
    </r>
    <r>
      <rPr>
        <sz val="16"/>
        <color theme="1"/>
        <rFont val="SimSun"/>
        <charset val="134"/>
      </rPr>
      <t>(70g)</t>
    </r>
    <phoneticPr fontId="34" type="Hiragana" alignment="distributed"/>
  </si>
  <si>
    <r>
      <t>坚持了一周就打</t>
    </r>
    <r>
      <rPr>
        <sz val="16"/>
        <color theme="1"/>
        <rFont val="ＭＳ Ｐゴシック"/>
        <family val="3"/>
        <charset val="128"/>
      </rPr>
      <t>✔</t>
    </r>
    <r>
      <rPr>
        <sz val="16"/>
        <color theme="1"/>
        <rFont val="SimSun"/>
        <charset val="134"/>
      </rPr>
      <t>(490g)</t>
    </r>
    <phoneticPr fontId="34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</si>
  <si>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(19g)</t>
    </r>
    <phoneticPr fontId="34" type="Hiragana" alignment="distributed"/>
  </si>
  <si>
    <r>
      <t>实施了就打</t>
    </r>
    <r>
      <rPr>
        <sz val="18"/>
        <color theme="1"/>
        <rFont val="Segoe UI Symbol"/>
        <family val="3"/>
      </rPr>
      <t>✔</t>
    </r>
    <r>
      <rPr>
        <sz val="18"/>
        <color theme="1"/>
        <rFont val="SimSun"/>
        <charset val="134"/>
      </rPr>
      <t xml:space="preserve">
(231g)</t>
    </r>
    <phoneticPr fontId="34" type="Hiragana" alignment="distributed"/>
  </si>
  <si>
    <r>
      <t>坚持了一天就打</t>
    </r>
    <r>
      <rPr>
        <sz val="16"/>
        <color theme="1"/>
        <rFont val="ＭＳ Ｐゴシック"/>
        <family val="3"/>
        <charset val="128"/>
      </rPr>
      <t>✔</t>
    </r>
    <r>
      <rPr>
        <sz val="16"/>
        <color theme="1"/>
        <rFont val="SimSun"/>
        <charset val="134"/>
      </rPr>
      <t>(53g)</t>
    </r>
    <phoneticPr fontId="34" type="Hiragana" alignment="distributed"/>
  </si>
  <si>
    <r>
      <t>坚持了一周就打</t>
    </r>
    <r>
      <rPr>
        <sz val="16"/>
        <color theme="1"/>
        <rFont val="Segoe UI Symbol"/>
        <family val="2"/>
      </rPr>
      <t>✔</t>
    </r>
    <r>
      <rPr>
        <sz val="16"/>
        <color theme="1"/>
        <rFont val="SimSun"/>
        <charset val="134"/>
      </rPr>
      <t>(133g)</t>
    </r>
    <phoneticPr fontId="34" type="Hiragana" alignment="distributed"/>
  </si>
  <si>
    <r>
      <t>坚持了一周就打</t>
    </r>
    <r>
      <rPr>
        <sz val="16"/>
        <color theme="1"/>
        <rFont val="ＭＳ Ｐゴシック"/>
        <family val="3"/>
        <charset val="128"/>
      </rPr>
      <t>✔</t>
    </r>
    <r>
      <rPr>
        <sz val="16"/>
        <color theme="1"/>
        <rFont val="SimSun"/>
        <charset val="134"/>
      </rPr>
      <t>(371g)</t>
    </r>
    <phoneticPr fontId="34" type="Hiragana" alignment="distributed"/>
  </si>
  <si>
    <t xml:space="preserve">
选择了时令蔬菜。  （97g/日） </t>
    <rPh sb="16" eb="17">
      <t>にち</t>
    </rPh>
    <phoneticPr fontId="34" type="Hiragana"/>
  </si>
  <si>
    <r>
      <t xml:space="preserve">
</t>
    </r>
    <r>
      <rPr>
        <b/>
        <sz val="16"/>
        <rFont val="SimSun"/>
        <charset val="134"/>
      </rPr>
      <t>买东西时，没有要求一次性购物袋。（33g/日）</t>
    </r>
    <rPh sb="22" eb="23">
      <t>にち</t>
    </rPh>
    <phoneticPr fontId="34" type="Hiragana"/>
  </si>
  <si>
    <r>
      <t xml:space="preserve">
</t>
    </r>
    <r>
      <rPr>
        <b/>
        <sz val="16"/>
        <rFont val="SimSun"/>
        <charset val="134"/>
      </rPr>
      <t>外出时，随身携带了自己专用的水瓶。
（47g/日）</t>
    </r>
    <rPh sb="24" eb="25">
      <t>にち</t>
    </rPh>
    <phoneticPr fontId="34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</si>
  <si>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(97g)</t>
    </r>
    <phoneticPr fontId="34" type="Hiragana" alignment="distributed"/>
  </si>
  <si>
    <r>
      <t>坚持了一天就打</t>
    </r>
    <r>
      <rPr>
        <sz val="16"/>
        <color theme="1"/>
        <rFont val="ＭＳ Ｐゴシック"/>
        <family val="3"/>
        <charset val="128"/>
      </rPr>
      <t>✔</t>
    </r>
    <r>
      <rPr>
        <sz val="16"/>
        <color theme="1"/>
        <rFont val="SimSun"/>
        <charset val="134"/>
      </rPr>
      <t>(33g)</t>
    </r>
    <phoneticPr fontId="34" type="Hiragana" alignment="distributed"/>
  </si>
  <si>
    <r>
      <t>坚持了一天就打</t>
    </r>
    <r>
      <rPr>
        <sz val="16"/>
        <color theme="1"/>
        <rFont val="ＭＳ Ｐゴシック"/>
        <family val="3"/>
        <charset val="128"/>
      </rPr>
      <t>✔</t>
    </r>
    <r>
      <rPr>
        <sz val="16"/>
        <color theme="1"/>
        <rFont val="SimSun"/>
        <charset val="134"/>
      </rPr>
      <t>(47g)</t>
    </r>
    <phoneticPr fontId="34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</si>
  <si>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(679g)</t>
    </r>
    <phoneticPr fontId="34" type="Hiragana" alignment="distributed"/>
  </si>
  <si>
    <r>
      <t>坚持了一周就打</t>
    </r>
    <r>
      <rPr>
        <sz val="16"/>
        <color theme="1"/>
        <rFont val="ＭＳ Ｐゴシック"/>
        <family val="3"/>
        <charset val="128"/>
      </rPr>
      <t>✔</t>
    </r>
    <r>
      <rPr>
        <sz val="16"/>
        <color theme="1"/>
        <rFont val="SimSun"/>
        <charset val="134"/>
      </rPr>
      <t>(231g)</t>
    </r>
    <phoneticPr fontId="34" type="Hiragana" alignment="distributed"/>
  </si>
  <si>
    <r>
      <t>坚持了一周就打</t>
    </r>
    <r>
      <rPr>
        <sz val="16"/>
        <color theme="1"/>
        <rFont val="ＭＳ Ｐゴシック"/>
        <family val="3"/>
        <charset val="128"/>
      </rPr>
      <t>✔</t>
    </r>
    <r>
      <rPr>
        <sz val="16"/>
        <color theme="1"/>
        <rFont val="SimSun"/>
        <charset val="134"/>
      </rPr>
      <t>(329g)</t>
    </r>
    <phoneticPr fontId="34" type="Hiragana" alignment="distributed"/>
  </si>
  <si>
    <r>
      <t>坚持了一周的人数数</t>
    </r>
    <r>
      <rPr>
        <sz val="16"/>
        <color theme="1"/>
        <rFont val="SimSun"/>
        <charset val="134"/>
      </rPr>
      <t>(329g)</t>
    </r>
    <rPh sb="8" eb="9">
      <t>す</t>
    </rPh>
    <rPh sb="9" eb="10">
      <t>しゅうすう</t>
    </rPh>
    <phoneticPr fontId="34" type="Hiragana" alignment="distributed"/>
  </si>
  <si>
    <t>　</t>
  </si>
  <si>
    <r>
      <t>２０２４</t>
    </r>
    <r>
      <rPr>
        <b/>
        <sz val="22"/>
        <color theme="0"/>
        <rFont val="SimSun"/>
        <charset val="134"/>
      </rPr>
      <t>（冬季）埼玉生态生活日、生活周  点检一栏表　　　初中生和高中生及成人使用　</t>
    </r>
    <phoneticPr fontId="33" type="Hiragana" alignment="distributed"/>
  </si>
  <si>
    <r>
      <rPr>
        <b/>
        <sz val="16"/>
        <rFont val="SimSun"/>
        <charset val="134"/>
      </rPr>
      <t>把空调暖气的室温【设定在20℃】左右（144g/日）</t>
    </r>
    <r>
      <rPr>
        <sz val="16"/>
        <rFont val="SimSun"/>
        <charset val="134"/>
      </rPr>
      <t xml:space="preserve">
</t>
    </r>
    <r>
      <rPr>
        <b/>
        <sz val="16"/>
        <rFont val="SimSun"/>
        <charset val="134"/>
      </rPr>
      <t>（整个冬季大约节约1,781日元）</t>
    </r>
    <rPh sb="24" eb="25">
      <t>にち</t>
    </rPh>
    <phoneticPr fontId="30" type="Hiragana" alignment="distributed"/>
  </si>
  <si>
    <t>清扫了空调的过滤网。（280g/周）
（1年节约1,072日元）</t>
    <rPh sb="21" eb="22">
      <t>ねん</t>
    </rPh>
    <phoneticPr fontId="30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</si>
  <si>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(36g)</t>
    </r>
    <phoneticPr fontId="34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</si>
  <si>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(252g)</t>
    </r>
    <phoneticPr fontId="34" type="Hiragana" alignment="distributed"/>
  </si>
  <si>
    <t>坚持了一天的人数(36g)</t>
    <phoneticPr fontId="34" type="Hiragana" alignment="distributed"/>
  </si>
  <si>
    <t>坚持了一周的人数(252g)</t>
    <phoneticPr fontId="34" type="Hiragana" alignment="distributed"/>
  </si>
  <si>
    <t xml:space="preserve">
电视机等家用电器在不使用时,关闭了主电源,拔掉了插头。（70g/日）
（1年节约1,879日元）</t>
    <rPh sb="33" eb="34">
      <t>にち</t>
    </rPh>
    <rPh sb="38" eb="39">
      <t>ねん</t>
    </rPh>
    <rPh sb="46" eb="47">
      <t>にち</t>
    </rPh>
    <rPh sb="47" eb="48">
      <t>もと</t>
    </rPh>
    <phoneticPr fontId="30" type="Hiragana" alignment="distributed"/>
  </si>
  <si>
    <t>电灯使用了节能型的LED。（819g/周）
（1年节约3,121日元）</t>
    <rPh sb="24" eb="25">
      <t>ねん</t>
    </rPh>
    <phoneticPr fontId="30" type="Hiragana" alignment="distributed"/>
  </si>
  <si>
    <r>
      <t>实施了就打</t>
    </r>
    <r>
      <rPr>
        <sz val="18"/>
        <color theme="1"/>
        <rFont val="Segoe UI Symbol"/>
        <family val="3"/>
      </rPr>
      <t>✔</t>
    </r>
    <r>
      <rPr>
        <sz val="18"/>
        <color theme="1"/>
        <rFont val="SimSun"/>
        <charset val="134"/>
      </rPr>
      <t xml:space="preserve">
(819g)</t>
    </r>
    <phoneticPr fontId="34" type="Hiragana" alignment="distributed"/>
  </si>
  <si>
    <t>离开房间时，关闭了电灯（19g/日）
（１年节约514日元）</t>
    <rPh sb="16" eb="17">
      <t>にち</t>
    </rPh>
    <rPh sb="21" eb="22">
      <t>ねん</t>
    </rPh>
    <phoneticPr fontId="34" type="Hiragana" alignment="distributed"/>
  </si>
  <si>
    <t>没有一直让热水或冷水任意流着,勤关水龙头了（103g/日）
（１年节约3,103日元）</t>
    <rPh sb="9" eb="10">
      <t>にち</t>
    </rPh>
    <rPh sb="14" eb="15">
      <t>ねん</t>
    </rPh>
    <phoneticPr fontId="34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</si>
  <si>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(103g)</t>
    </r>
    <phoneticPr fontId="34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</si>
  <si>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(721g)</t>
    </r>
    <phoneticPr fontId="34" type="Hiragana" alignment="distributed"/>
  </si>
  <si>
    <t>坚持了一天的人数(103g)</t>
    <phoneticPr fontId="34" type="Hiragana" alignment="distributed"/>
  </si>
  <si>
    <t>坚持了一周的人数(721g)</t>
    <phoneticPr fontId="34" type="Hiragana" alignment="distributed"/>
  </si>
  <si>
    <t>趁洗澡水的水温还没有降低时,家人都先后洗澡了（292g/日）
（１年节约6,229日元）</t>
    <rPh sb="0" eb="1">
      <t>おう</t>
    </rPh>
    <rPh sb="1" eb="2">
      <t>せん</t>
    </rPh>
    <rPh sb="2" eb="3">
      <t>あら</t>
    </rPh>
    <rPh sb="3" eb="4">
      <t>みず</t>
    </rPh>
    <rPh sb="4" eb="5">
      <t>てき</t>
    </rPh>
    <rPh sb="5" eb="7">
      <t>すいおん</t>
    </rPh>
    <rPh sb="8" eb="9">
      <t>ぼっ</t>
    </rPh>
    <rPh sb="9" eb="10">
      <t>たもつ</t>
    </rPh>
    <rPh sb="10" eb="11">
      <t>こう</t>
    </rPh>
    <rPh sb="11" eb="12">
      <t>てい</t>
    </rPh>
    <rPh sb="14" eb="16">
      <t>かじん</t>
    </rPh>
    <rPh sb="16" eb="17">
      <t>みやこ</t>
    </rPh>
    <rPh sb="17" eb="18">
      <t>さき</t>
    </rPh>
    <rPh sb="18" eb="19">
      <t>きさき</t>
    </rPh>
    <rPh sb="19" eb="20">
      <t>せん</t>
    </rPh>
    <rPh sb="20" eb="21">
      <t>あら</t>
    </rPh>
    <rPh sb="21" eb="22">
      <t>りょう</t>
    </rPh>
    <rPh sb="28" eb="29">
      <t>にち</t>
    </rPh>
    <rPh sb="33" eb="34">
      <t>ねん</t>
    </rPh>
    <rPh sb="41" eb="42">
      <t>にち</t>
    </rPh>
    <rPh sb="42" eb="43">
      <t>もと</t>
    </rPh>
    <phoneticPr fontId="34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</si>
  <si>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(292g)</t>
    </r>
    <phoneticPr fontId="34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</si>
  <si>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(2,044g)</t>
    </r>
    <phoneticPr fontId="34" type="Hiragana" alignment="distributed"/>
  </si>
  <si>
    <t>关闭了便器座圈的暖气。（231g/周）
（１年节约885日元）</t>
    <rPh sb="22" eb="23">
      <t>ねん</t>
    </rPh>
    <phoneticPr fontId="34" type="Hiragana" alignment="distributed"/>
  </si>
  <si>
    <t>没有使用电饭锅的保温功能。（53g/日）
（１年节约1,415日元）</t>
    <rPh sb="18" eb="19">
      <t>にち</t>
    </rPh>
    <rPh sb="23" eb="24">
      <t>ねん</t>
    </rPh>
    <phoneticPr fontId="34" type="Hiragana" alignment="distributed"/>
  </si>
  <si>
    <t>长时间不使用电热水瓶时，拔掉了插头（135g/日）
（１年节约3,606日元）</t>
    <rPh sb="23" eb="24">
      <t>にち</t>
    </rPh>
    <rPh sb="28" eb="29">
      <t>ねん</t>
    </rPh>
    <phoneticPr fontId="34" type="Hiragana" alignment="distributed"/>
  </si>
  <si>
    <t>冰箱内没有存放太多的物品。（55g/日）
（１年节约1,471日元）</t>
    <rPh sb="18" eb="19">
      <t>にち</t>
    </rPh>
    <rPh sb="23" eb="24">
      <t>ねん</t>
    </rPh>
    <phoneticPr fontId="34" type="Hiragana" alignment="distributed"/>
  </si>
  <si>
    <r>
      <t xml:space="preserve">
</t>
    </r>
    <r>
      <rPr>
        <b/>
        <sz val="16"/>
        <rFont val="SimSun"/>
        <charset val="134"/>
      </rPr>
      <t>冰箱的库存温度从“強”变为“中”。（539g/周）
（１年节约2,071日元）</t>
    </r>
    <rPh sb="10" eb="11">
      <t>きょう</t>
    </rPh>
    <rPh sb="15" eb="16">
      <t>ちゅう</t>
    </rPh>
    <rPh sb="29" eb="30">
      <t>ねん</t>
    </rPh>
    <phoneticPr fontId="34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</si>
  <si>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(18g)</t>
    </r>
    <phoneticPr fontId="34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</si>
  <si>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(126g)</t>
    </r>
    <phoneticPr fontId="34" type="Hiragana" alignment="distributed"/>
  </si>
  <si>
    <t>坚持了一天的人数(18g)</t>
    <phoneticPr fontId="34" type="Hiragana" alignment="distributed"/>
  </si>
  <si>
    <t>坚持了一周的人数(126g)</t>
    <phoneticPr fontId="34" type="Hiragana" alignment="distributed"/>
  </si>
  <si>
    <t>吃饭时，没有剩余饭和菜。 （18g/日）</t>
    <phoneticPr fontId="40" type="Hiragana" alignment="distributed"/>
  </si>
  <si>
    <t>坚持了一周的人数(679g)</t>
    <phoneticPr fontId="34" type="Hiragana" alignment="distributed"/>
  </si>
  <si>
    <t>外出时没有使用汽车,而是步行了或是利用了自行车,公共汽车和电车了。（188g/日）
（１年节约2,528日元）</t>
    <rPh sb="39" eb="40">
      <t>にち</t>
    </rPh>
    <rPh sb="44" eb="45">
      <t>ねん</t>
    </rPh>
    <phoneticPr fontId="34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</si>
  <si>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(188g)</t>
    </r>
    <phoneticPr fontId="34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</si>
  <si>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(1,316g)</t>
    </r>
    <phoneticPr fontId="34" type="Hiragana" alignment="distributed"/>
  </si>
  <si>
    <t>坚持了一天的人数(188g)</t>
    <phoneticPr fontId="34" type="Hiragana" alignment="distributed"/>
  </si>
  <si>
    <t>坚持了一周的人数(1,316g)</t>
    <phoneticPr fontId="34" type="Hiragana" alignment="distributed"/>
  </si>
  <si>
    <t>利用送货上门时，做到了一次收货。  （470g/日）</t>
    <phoneticPr fontId="40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</si>
  <si>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(470g)</t>
    </r>
    <phoneticPr fontId="34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</si>
  <si>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(3,290g)</t>
    </r>
    <phoneticPr fontId="34" type="Hiragana" alignment="distributed"/>
  </si>
  <si>
    <t>坚持了一天的人数(470g)</t>
    <phoneticPr fontId="34" type="Hiragana" alignment="distributed"/>
  </si>
  <si>
    <r>
      <t>坚持了一周的人数数</t>
    </r>
    <r>
      <rPr>
        <sz val="16"/>
        <color theme="1"/>
        <rFont val="SimSun"/>
        <charset val="134"/>
      </rPr>
      <t>(3,290g)</t>
    </r>
    <rPh sb="1" eb="2">
      <t>じ</t>
    </rPh>
    <rPh sb="2" eb="4">
      <t>りょういち</t>
    </rPh>
    <rPh sb="4" eb="5">
      <t>しゅう</t>
    </rPh>
    <rPh sb="5" eb="6">
      <t>てき</t>
    </rPh>
    <rPh sb="6" eb="8">
      <t>にんずう</t>
    </rPh>
    <rPh sb="8" eb="9">
      <t>すう</t>
    </rPh>
    <phoneticPr fontId="34" type="Hiragana" alignment="distributed"/>
  </si>
  <si>
    <t>17　(外出)</t>
    <rPh sb="4" eb="6">
      <t>がいしゅつ</t>
    </rPh>
    <phoneticPr fontId="3" type="Hiragana" alignment="distributed"/>
  </si>
  <si>
    <r>
      <t>※</t>
    </r>
    <r>
      <rPr>
        <sz val="14"/>
        <color theme="1"/>
        <rFont val="SimSun"/>
        <charset val="134"/>
      </rPr>
      <t>如果每人每天能完所有的项目，那么就可以减少3,648g二氧化碳！</t>
    </r>
    <phoneticPr fontId="39" type="Hiragana" alignment="distributed"/>
  </si>
  <si>
    <t>在做别的事情时，关闭了电视。（36g/日）　
（1年节约968日元）</t>
    <rPh sb="19" eb="20">
      <t>にち</t>
    </rPh>
    <rPh sb="25" eb="26">
      <t>ねん</t>
    </rPh>
    <phoneticPr fontId="30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</si>
</sst>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#,##0_ "/>
  </numFmts>
  <fonts count="89" x14ac:knownFonts="1"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9" tint="-0.499984740745262"/>
      <name val="メイリオ"/>
      <family val="3"/>
      <charset val="128"/>
    </font>
    <font>
      <sz val="8"/>
      <name val="ＭＳ Ｐ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sz val="12"/>
      <name val="メイリオ"/>
      <family val="2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b/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sz val="18"/>
      <color rgb="FFFF0000"/>
      <name val="メイリオ"/>
      <family val="2"/>
      <charset val="128"/>
    </font>
    <font>
      <sz val="18"/>
      <color rgb="FFFF0000"/>
      <name val="Segoe UI Symbol"/>
      <family val="2"/>
    </font>
    <font>
      <sz val="36"/>
      <color theme="1"/>
      <name val="ＭＳ Ｐゴシック"/>
      <family val="2"/>
      <charset val="128"/>
    </font>
    <font>
      <b/>
      <sz val="22"/>
      <color rgb="FF00B050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メイリオ"/>
      <family val="2"/>
      <charset val="128"/>
    </font>
    <font>
      <sz val="18"/>
      <name val="Segoe UI Symbol"/>
      <family val="2"/>
    </font>
    <font>
      <b/>
      <sz val="18"/>
      <name val="メイリオ"/>
      <family val="3"/>
      <charset val="128"/>
    </font>
    <font>
      <sz val="18"/>
      <name val="メイリオ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2"/>
      <color theme="0"/>
      <name val="メイリオ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8"/>
      <color indexed="10"/>
      <name val="游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24"/>
      <name val="Microsoft YaHei"/>
      <family val="2"/>
      <charset val="134"/>
    </font>
    <font>
      <b/>
      <sz val="24"/>
      <color theme="1"/>
      <name val="Microsoft YaHei"/>
      <family val="2"/>
      <charset val="134"/>
    </font>
    <font>
      <sz val="18"/>
      <color rgb="FFFF0000"/>
      <name val="Microsoft YaHei"/>
      <family val="2"/>
      <charset val="134"/>
    </font>
    <font>
      <sz val="20"/>
      <color theme="1"/>
      <name val="ＭＳ Ｐゴシック"/>
      <family val="2"/>
      <charset val="134"/>
    </font>
    <font>
      <b/>
      <sz val="18"/>
      <name val="Microsoft YaHei"/>
      <family val="2"/>
      <charset val="134"/>
    </font>
    <font>
      <b/>
      <sz val="18"/>
      <name val="Microsoft YaHei"/>
      <family val="3"/>
      <charset val="134"/>
    </font>
    <font>
      <b/>
      <sz val="22"/>
      <color theme="0"/>
      <name val="SimSun"/>
      <charset val="134"/>
    </font>
    <font>
      <b/>
      <sz val="24"/>
      <color theme="9" tint="-0.249977111117893"/>
      <name val="SimSun"/>
      <charset val="134"/>
    </font>
    <font>
      <b/>
      <sz val="24"/>
      <color theme="1"/>
      <name val="SimSun"/>
      <charset val="134"/>
    </font>
    <font>
      <b/>
      <sz val="24"/>
      <name val="SimSun"/>
      <charset val="134"/>
    </font>
    <font>
      <sz val="20"/>
      <color theme="1"/>
      <name val="SimSun"/>
      <charset val="134"/>
    </font>
    <font>
      <sz val="16"/>
      <color theme="1"/>
      <name val="SimSun"/>
      <charset val="134"/>
    </font>
    <font>
      <b/>
      <sz val="18"/>
      <name val="SimSun"/>
      <charset val="134"/>
    </font>
    <font>
      <b/>
      <sz val="16"/>
      <name val="SimSun"/>
      <charset val="134"/>
    </font>
    <font>
      <sz val="18"/>
      <color theme="1"/>
      <name val="SimSun"/>
      <charset val="134"/>
    </font>
    <font>
      <sz val="18"/>
      <color rgb="FFFF0000"/>
      <name val="SimSun"/>
      <charset val="134"/>
    </font>
    <font>
      <sz val="26"/>
      <color theme="1"/>
      <name val="SimSun"/>
      <charset val="134"/>
    </font>
    <font>
      <b/>
      <sz val="20"/>
      <name val="SimSun"/>
      <charset val="134"/>
    </font>
    <font>
      <sz val="16"/>
      <color theme="1"/>
      <name val="Segoe UI Symbol"/>
      <family val="3"/>
    </font>
    <font>
      <sz val="16"/>
      <color theme="1"/>
      <name val="Segoe UI Symbol"/>
      <family val="2"/>
    </font>
    <font>
      <sz val="18"/>
      <color theme="1"/>
      <name val="Segoe UI Symbol"/>
      <family val="3"/>
    </font>
    <font>
      <sz val="12"/>
      <color theme="1"/>
      <name val="SimSun"/>
      <charset val="134"/>
    </font>
    <font>
      <b/>
      <sz val="14"/>
      <name val="SimSun"/>
      <charset val="134"/>
    </font>
    <font>
      <sz val="16"/>
      <color theme="1"/>
      <name val="HGS創英ﾌﾟﾚｾﾞﾝｽEB"/>
      <family val="1"/>
      <charset val="128"/>
    </font>
    <font>
      <b/>
      <sz val="16"/>
      <color theme="1"/>
      <name val="SimSun"/>
      <charset val="134"/>
    </font>
    <font>
      <sz val="14"/>
      <color theme="1"/>
      <name val="SimSun"/>
      <charset val="134"/>
    </font>
    <font>
      <b/>
      <sz val="26"/>
      <color theme="1"/>
      <name val="SimSun"/>
      <charset val="134"/>
    </font>
    <font>
      <b/>
      <sz val="20"/>
      <color rgb="FF00B050"/>
      <name val="SimSun"/>
      <charset val="134"/>
    </font>
    <font>
      <b/>
      <sz val="20"/>
      <color theme="1"/>
      <name val="SimSun"/>
      <charset val="134"/>
    </font>
    <font>
      <sz val="16"/>
      <color theme="1"/>
      <name val="SimSun"/>
      <charset val="134"/>
    </font>
    <font>
      <b/>
      <sz val="18"/>
      <name val="SimSun"/>
      <charset val="134"/>
    </font>
    <font>
      <sz val="18"/>
      <color theme="4"/>
      <name val="SimSun"/>
      <charset val="134"/>
    </font>
    <font>
      <b/>
      <sz val="18"/>
      <name val="SimSun"/>
      <family val="2"/>
    </font>
    <font>
      <b/>
      <sz val="18"/>
      <name val="SimSun"/>
      <charset val="134"/>
    </font>
    <font>
      <b/>
      <sz val="18"/>
      <name val="Microsoft YaHei"/>
      <family val="2"/>
    </font>
    <font>
      <sz val="18"/>
      <name val="Calibri"/>
      <family val="2"/>
    </font>
    <font>
      <sz val="18"/>
      <name val="Microsoft YaHei"/>
      <family val="2"/>
    </font>
    <font>
      <sz val="16"/>
      <color theme="1"/>
      <name val="SimSun"/>
      <charset val="134"/>
    </font>
    <font>
      <sz val="18"/>
      <color theme="1"/>
      <name val="SimSun"/>
      <charset val="134"/>
    </font>
    <font>
      <sz val="26"/>
      <color theme="1"/>
      <name val="SimSun"/>
      <charset val="134"/>
    </font>
    <font>
      <sz val="18"/>
      <color theme="4"/>
      <name val="SimSun"/>
      <charset val="134"/>
    </font>
    <font>
      <b/>
      <sz val="26"/>
      <color theme="1"/>
      <name val="SimSun"/>
      <charset val="134"/>
    </font>
    <font>
      <b/>
      <sz val="20"/>
      <color theme="1"/>
      <name val="SimSun"/>
      <charset val="134"/>
    </font>
    <font>
      <b/>
      <sz val="20"/>
      <name val="SimSun"/>
      <charset val="134"/>
    </font>
    <font>
      <sz val="14"/>
      <color theme="1"/>
      <name val="SimSun"/>
      <charset val="134"/>
    </font>
    <font>
      <sz val="16"/>
      <name val="SimSun"/>
      <charset val="134"/>
    </font>
    <font>
      <b/>
      <sz val="16"/>
      <name val="ＭＳ Ｐゴシック"/>
      <family val="3"/>
      <charset val="128"/>
    </font>
    <font>
      <sz val="16"/>
      <color theme="1"/>
      <name val="SimSun"/>
      <charset val="134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medium">
        <color theme="1"/>
      </bottom>
      <diagonal/>
    </border>
    <border>
      <left style="thick">
        <color rgb="FFFF0000"/>
      </left>
      <right style="thick">
        <color rgb="FFFF0000"/>
      </right>
      <top style="medium">
        <color theme="1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13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76" fontId="9" fillId="0" borderId="0" xfId="0" applyNumberFormat="1" applyFont="1">
      <alignment vertical="center"/>
    </xf>
    <xf numFmtId="0" fontId="17" fillId="0" borderId="0" xfId="0" applyFont="1">
      <alignment vertical="center"/>
    </xf>
    <xf numFmtId="0" fontId="24" fillId="0" borderId="0" xfId="0" applyFont="1">
      <alignment vertical="center"/>
    </xf>
    <xf numFmtId="0" fontId="0" fillId="9" borderId="0" xfId="0" applyFill="1">
      <alignment vertical="center"/>
    </xf>
    <xf numFmtId="0" fontId="20" fillId="0" borderId="0" xfId="0" applyFont="1" applyAlignment="1">
      <alignment horizontal="right"/>
    </xf>
    <xf numFmtId="0" fontId="37" fillId="0" borderId="0" xfId="0" applyFont="1" applyAlignment="1">
      <alignment horizontal="center" vertical="center" shrinkToFit="1"/>
    </xf>
    <xf numFmtId="0" fontId="23" fillId="0" borderId="1" xfId="0" applyFont="1" applyBorder="1">
      <alignment vertical="center"/>
    </xf>
    <xf numFmtId="0" fontId="18" fillId="7" borderId="19" xfId="0" applyFont="1" applyFill="1" applyBorder="1" applyAlignment="1">
      <alignment horizontal="center" vertical="center" shrinkToFit="1"/>
    </xf>
    <xf numFmtId="0" fontId="19" fillId="7" borderId="29" xfId="0" applyFont="1" applyFill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9" fillId="0" borderId="25" xfId="0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right" vertical="center"/>
    </xf>
    <xf numFmtId="0" fontId="42" fillId="0" borderId="0" xfId="0" applyFont="1">
      <alignment vertical="center"/>
    </xf>
    <xf numFmtId="0" fontId="44" fillId="0" borderId="0" xfId="0" applyFont="1">
      <alignment vertical="center"/>
    </xf>
    <xf numFmtId="0" fontId="49" fillId="0" borderId="0" xfId="0" applyFont="1">
      <alignment vertical="center"/>
    </xf>
    <xf numFmtId="0" fontId="52" fillId="0" borderId="9" xfId="0" applyFont="1" applyBorder="1" applyAlignment="1">
      <alignment horizontal="center" vertical="top" textRotation="255" wrapText="1"/>
    </xf>
    <xf numFmtId="0" fontId="52" fillId="8" borderId="28" xfId="0" applyFont="1" applyFill="1" applyBorder="1" applyAlignment="1">
      <alignment vertical="center" shrinkToFit="1"/>
    </xf>
    <xf numFmtId="0" fontId="52" fillId="0" borderId="18" xfId="0" applyFont="1" applyBorder="1" applyAlignment="1">
      <alignment vertical="center" shrinkToFit="1"/>
    </xf>
    <xf numFmtId="0" fontId="52" fillId="0" borderId="8" xfId="0" applyFont="1" applyBorder="1" applyAlignment="1">
      <alignment vertical="center" shrinkToFit="1"/>
    </xf>
    <xf numFmtId="0" fontId="52" fillId="8" borderId="20" xfId="0" applyFont="1" applyFill="1" applyBorder="1" applyAlignment="1">
      <alignment vertical="center" shrinkToFit="1"/>
    </xf>
    <xf numFmtId="0" fontId="52" fillId="0" borderId="27" xfId="0" applyFont="1" applyBorder="1" applyAlignment="1">
      <alignment vertical="center" shrinkToFit="1"/>
    </xf>
    <xf numFmtId="0" fontId="52" fillId="8" borderId="30" xfId="0" applyFont="1" applyFill="1" applyBorder="1" applyAlignment="1">
      <alignment vertical="center" shrinkToFit="1"/>
    </xf>
    <xf numFmtId="0" fontId="52" fillId="0" borderId="21" xfId="0" applyFont="1" applyBorder="1" applyAlignment="1">
      <alignment vertical="center" shrinkToFit="1"/>
    </xf>
    <xf numFmtId="0" fontId="58" fillId="0" borderId="35" xfId="0" applyFont="1" applyBorder="1" applyAlignment="1">
      <alignment horizontal="center" vertical="center" shrinkToFit="1"/>
    </xf>
    <xf numFmtId="0" fontId="52" fillId="8" borderId="17" xfId="0" applyFont="1" applyFill="1" applyBorder="1" applyAlignment="1">
      <alignment vertical="center" shrinkToFit="1"/>
    </xf>
    <xf numFmtId="0" fontId="57" fillId="7" borderId="19" xfId="0" applyFont="1" applyFill="1" applyBorder="1" applyAlignment="1">
      <alignment horizontal="center" vertical="center" shrinkToFit="1"/>
    </xf>
    <xf numFmtId="0" fontId="67" fillId="7" borderId="29" xfId="0" applyFont="1" applyFill="1" applyBorder="1" applyAlignment="1">
      <alignment horizontal="center" vertical="center" shrinkToFit="1"/>
    </xf>
    <xf numFmtId="0" fontId="67" fillId="0" borderId="25" xfId="0" applyFont="1" applyBorder="1" applyAlignment="1">
      <alignment horizontal="center" vertical="center" shrinkToFit="1"/>
    </xf>
    <xf numFmtId="0" fontId="68" fillId="0" borderId="0" xfId="0" applyFont="1" applyAlignment="1">
      <alignment horizontal="right" vertical="center"/>
    </xf>
    <xf numFmtId="0" fontId="51" fillId="0" borderId="1" xfId="0" applyFont="1" applyBorder="1" applyAlignment="1">
      <alignment horizontal="center" vertical="center"/>
    </xf>
    <xf numFmtId="0" fontId="57" fillId="0" borderId="25" xfId="0" applyFont="1" applyBorder="1" applyAlignment="1">
      <alignment horizontal="center" vertical="center" shrinkToFit="1"/>
    </xf>
    <xf numFmtId="0" fontId="58" fillId="0" borderId="40" xfId="0" applyFont="1" applyBorder="1" applyAlignment="1">
      <alignment horizontal="center" vertical="center" shrinkToFit="1"/>
    </xf>
    <xf numFmtId="0" fontId="52" fillId="0" borderId="26" xfId="0" applyFont="1" applyBorder="1" applyAlignment="1">
      <alignment vertical="center" shrinkToFit="1"/>
    </xf>
    <xf numFmtId="0" fontId="69" fillId="0" borderId="40" xfId="0" applyFont="1" applyBorder="1" applyAlignment="1">
      <alignment horizontal="center" vertical="center" shrinkToFit="1"/>
    </xf>
    <xf numFmtId="0" fontId="55" fillId="0" borderId="8" xfId="0" applyFont="1" applyBorder="1" applyAlignment="1">
      <alignment vertical="center" shrinkToFit="1"/>
    </xf>
    <xf numFmtId="0" fontId="55" fillId="0" borderId="3" xfId="0" applyFont="1" applyBorder="1" applyAlignment="1">
      <alignment vertical="center" shrinkToFit="1"/>
    </xf>
    <xf numFmtId="0" fontId="52" fillId="0" borderId="25" xfId="0" applyFont="1" applyBorder="1" applyAlignment="1">
      <alignment horizontal="center" vertical="center" shrinkToFit="1"/>
    </xf>
    <xf numFmtId="0" fontId="65" fillId="7" borderId="29" xfId="0" applyFont="1" applyFill="1" applyBorder="1" applyAlignment="1">
      <alignment horizontal="center" vertical="center" shrinkToFit="1"/>
    </xf>
    <xf numFmtId="0" fontId="65" fillId="0" borderId="25" xfId="0" applyFont="1" applyBorder="1" applyAlignment="1">
      <alignment horizontal="center" vertical="center" shrinkToFit="1"/>
    </xf>
    <xf numFmtId="0" fontId="54" fillId="0" borderId="40" xfId="0" applyFont="1" applyBorder="1" applyAlignment="1">
      <alignment horizontal="center" vertical="center" shrinkToFit="1"/>
    </xf>
    <xf numFmtId="0" fontId="70" fillId="0" borderId="9" xfId="0" applyFont="1" applyBorder="1" applyAlignment="1">
      <alignment horizontal="center" vertical="top" textRotation="255" wrapText="1"/>
    </xf>
    <xf numFmtId="0" fontId="78" fillId="8" borderId="17" xfId="0" applyFont="1" applyFill="1" applyBorder="1" applyAlignment="1">
      <alignment vertical="center" shrinkToFit="1"/>
    </xf>
    <xf numFmtId="0" fontId="78" fillId="0" borderId="26" xfId="0" applyFont="1" applyBorder="1" applyAlignment="1">
      <alignment vertical="center" shrinkToFit="1"/>
    </xf>
    <xf numFmtId="0" fontId="78" fillId="8" borderId="28" xfId="0" applyFont="1" applyFill="1" applyBorder="1" applyAlignment="1">
      <alignment vertical="center" shrinkToFit="1"/>
    </xf>
    <xf numFmtId="0" fontId="78" fillId="0" borderId="18" xfId="0" applyFont="1" applyBorder="1" applyAlignment="1">
      <alignment vertical="center" shrinkToFit="1"/>
    </xf>
    <xf numFmtId="0" fontId="78" fillId="0" borderId="3" xfId="0" applyFont="1" applyBorder="1" applyAlignment="1">
      <alignment vertical="center" shrinkToFit="1"/>
    </xf>
    <xf numFmtId="0" fontId="78" fillId="8" borderId="20" xfId="0" applyFont="1" applyFill="1" applyBorder="1" applyAlignment="1">
      <alignment vertical="center" shrinkToFit="1"/>
    </xf>
    <xf numFmtId="0" fontId="80" fillId="7" borderId="19" xfId="0" applyFont="1" applyFill="1" applyBorder="1" applyAlignment="1">
      <alignment horizontal="center" vertical="center" shrinkToFit="1"/>
    </xf>
    <xf numFmtId="0" fontId="78" fillId="0" borderId="27" xfId="0" applyFont="1" applyBorder="1" applyAlignment="1">
      <alignment vertical="center" shrinkToFit="1"/>
    </xf>
    <xf numFmtId="0" fontId="80" fillId="0" borderId="25" xfId="0" applyFont="1" applyBorder="1" applyAlignment="1">
      <alignment horizontal="center" vertical="center" shrinkToFit="1"/>
    </xf>
    <xf numFmtId="0" fontId="82" fillId="7" borderId="29" xfId="0" applyFont="1" applyFill="1" applyBorder="1" applyAlignment="1">
      <alignment horizontal="center" vertical="center" shrinkToFit="1"/>
    </xf>
    <xf numFmtId="0" fontId="78" fillId="8" borderId="30" xfId="0" applyFont="1" applyFill="1" applyBorder="1" applyAlignment="1">
      <alignment vertical="center" shrinkToFit="1"/>
    </xf>
    <xf numFmtId="0" fontId="82" fillId="0" borderId="25" xfId="0" applyFont="1" applyBorder="1" applyAlignment="1">
      <alignment horizontal="center" vertical="center" shrinkToFit="1"/>
    </xf>
    <xf numFmtId="0" fontId="78" fillId="0" borderId="21" xfId="0" applyFont="1" applyBorder="1" applyAlignment="1">
      <alignment vertical="center" shrinkToFit="1"/>
    </xf>
    <xf numFmtId="0" fontId="78" fillId="0" borderId="8" xfId="0" applyFont="1" applyBorder="1" applyAlignment="1">
      <alignment vertical="center" shrinkToFit="1"/>
    </xf>
    <xf numFmtId="0" fontId="83" fillId="0" borderId="35" xfId="0" applyFont="1" applyBorder="1" applyAlignment="1">
      <alignment horizontal="center" vertical="center" shrinkToFit="1"/>
    </xf>
    <xf numFmtId="0" fontId="84" fillId="0" borderId="40" xfId="0" applyFont="1" applyBorder="1" applyAlignment="1">
      <alignment horizontal="center" vertical="center" shrinkToFit="1"/>
    </xf>
    <xf numFmtId="0" fontId="84" fillId="0" borderId="39" xfId="0" applyFont="1" applyBorder="1" applyAlignment="1">
      <alignment horizontal="center" vertical="center" shrinkToFit="1"/>
    </xf>
    <xf numFmtId="0" fontId="84" fillId="0" borderId="35" xfId="0" applyFont="1" applyBorder="1" applyAlignment="1">
      <alignment horizontal="center" vertical="center" shrinkToFit="1"/>
    </xf>
    <xf numFmtId="0" fontId="78" fillId="0" borderId="28" xfId="0" applyFont="1" applyBorder="1" applyAlignment="1">
      <alignment vertical="center" shrinkToFit="1"/>
    </xf>
    <xf numFmtId="0" fontId="80" fillId="0" borderId="29" xfId="0" applyFont="1" applyBorder="1" applyAlignment="1">
      <alignment horizontal="center" vertical="center" shrinkToFit="1"/>
    </xf>
    <xf numFmtId="0" fontId="78" fillId="0" borderId="30" xfId="0" applyFont="1" applyBorder="1" applyAlignment="1">
      <alignment vertical="center" shrinkToFit="1"/>
    </xf>
    <xf numFmtId="0" fontId="80" fillId="0" borderId="24" xfId="0" applyFont="1" applyBorder="1" applyAlignment="1">
      <alignment horizontal="center" vertical="center" shrinkToFit="1"/>
    </xf>
    <xf numFmtId="0" fontId="82" fillId="7" borderId="34" xfId="0" applyFont="1" applyFill="1" applyBorder="1" applyAlignment="1">
      <alignment horizontal="center" vertical="center" shrinkToFit="1"/>
    </xf>
    <xf numFmtId="0" fontId="83" fillId="0" borderId="40" xfId="0" applyFont="1" applyBorder="1" applyAlignment="1">
      <alignment horizontal="center" vertical="center" shrinkToFit="1"/>
    </xf>
    <xf numFmtId="0" fontId="80" fillId="7" borderId="19" xfId="0" applyFont="1" applyFill="1" applyBorder="1" applyAlignment="1">
      <alignment horizontal="center" vertical="center"/>
    </xf>
    <xf numFmtId="0" fontId="80" fillId="0" borderId="29" xfId="0" applyFont="1" applyBorder="1" applyAlignment="1">
      <alignment horizontal="center" vertical="center"/>
    </xf>
    <xf numFmtId="0" fontId="82" fillId="7" borderId="29" xfId="0" applyFont="1" applyFill="1" applyBorder="1" applyAlignment="1">
      <alignment horizontal="center" vertical="center"/>
    </xf>
    <xf numFmtId="0" fontId="85" fillId="0" borderId="21" xfId="0" applyFont="1" applyBorder="1" applyAlignment="1">
      <alignment vertical="center" shrinkToFit="1"/>
    </xf>
    <xf numFmtId="0" fontId="82" fillId="0" borderId="38" xfId="0" applyFont="1" applyBorder="1" applyAlignment="1">
      <alignment horizontal="center" vertical="center"/>
    </xf>
    <xf numFmtId="0" fontId="84" fillId="0" borderId="39" xfId="0" applyFont="1" applyBorder="1" applyAlignment="1">
      <alignment horizontal="center" vertical="center" wrapText="1"/>
    </xf>
    <xf numFmtId="0" fontId="88" fillId="8" borderId="32" xfId="0" applyFont="1" applyFill="1" applyBorder="1" applyAlignment="1">
      <alignment vertical="center" shrinkToFit="1"/>
    </xf>
    <xf numFmtId="0" fontId="52" fillId="0" borderId="30" xfId="0" applyFont="1" applyBorder="1" applyAlignment="1">
      <alignment vertical="center" shrinkToFit="1"/>
    </xf>
    <xf numFmtId="0" fontId="52" fillId="8" borderId="33" xfId="0" applyFont="1" applyFill="1" applyBorder="1" applyAlignment="1">
      <alignment vertical="center" shrinkToFit="1"/>
    </xf>
    <xf numFmtId="0" fontId="52" fillId="0" borderId="28" xfId="0" applyFont="1" applyBorder="1" applyAlignment="1">
      <alignment vertical="center" shrinkToFit="1"/>
    </xf>
    <xf numFmtId="0" fontId="66" fillId="0" borderId="30" xfId="0" applyFont="1" applyBorder="1" applyAlignment="1">
      <alignment vertical="center" shrinkToFit="1"/>
    </xf>
    <xf numFmtId="0" fontId="66" fillId="0" borderId="21" xfId="0" applyFont="1" applyBorder="1" applyAlignment="1">
      <alignment vertical="center" shrinkToFit="1"/>
    </xf>
    <xf numFmtId="0" fontId="0" fillId="0" borderId="41" xfId="0" applyBorder="1" applyAlignment="1">
      <alignment horizontal="center" vertical="center" textRotation="255"/>
    </xf>
    <xf numFmtId="178" fontId="22" fillId="0" borderId="36" xfId="0" applyNumberFormat="1" applyFont="1" applyBorder="1" applyAlignment="1">
      <alignment horizontal="center" vertical="center" wrapText="1"/>
    </xf>
    <xf numFmtId="178" fontId="22" fillId="0" borderId="37" xfId="0" applyNumberFormat="1" applyFont="1" applyBorder="1" applyAlignment="1">
      <alignment horizontal="center" vertical="center" wrapText="1"/>
    </xf>
    <xf numFmtId="0" fontId="80" fillId="7" borderId="22" xfId="0" applyFont="1" applyFill="1" applyBorder="1" applyAlignment="1">
      <alignment horizontal="center" vertical="center"/>
    </xf>
    <xf numFmtId="0" fontId="80" fillId="7" borderId="23" xfId="0" applyFont="1" applyFill="1" applyBorder="1" applyAlignment="1">
      <alignment horizontal="center" vertical="center"/>
    </xf>
    <xf numFmtId="0" fontId="79" fillId="7" borderId="7" xfId="0" applyFont="1" applyFill="1" applyBorder="1" applyAlignment="1">
      <alignment horizontal="center" vertical="center" wrapText="1"/>
    </xf>
    <xf numFmtId="0" fontId="79" fillId="7" borderId="33" xfId="0" applyFont="1" applyFill="1" applyBorder="1" applyAlignment="1">
      <alignment horizontal="center" vertical="center"/>
    </xf>
    <xf numFmtId="0" fontId="73" fillId="3" borderId="2" xfId="0" applyFont="1" applyFill="1" applyBorder="1" applyAlignment="1">
      <alignment horizontal="center" vertical="center"/>
    </xf>
    <xf numFmtId="0" fontId="53" fillId="3" borderId="2" xfId="0" applyFont="1" applyFill="1" applyBorder="1" applyAlignment="1">
      <alignment horizontal="center" vertical="center"/>
    </xf>
    <xf numFmtId="0" fontId="73" fillId="4" borderId="2" xfId="0" applyFont="1" applyFill="1" applyBorder="1" applyAlignment="1">
      <alignment horizontal="center" vertical="center"/>
    </xf>
    <xf numFmtId="0" fontId="53" fillId="4" borderId="2" xfId="0" applyFont="1" applyFill="1" applyBorder="1" applyAlignment="1">
      <alignment horizontal="center" vertical="center"/>
    </xf>
    <xf numFmtId="0" fontId="81" fillId="7" borderId="27" xfId="0" applyFont="1" applyFill="1" applyBorder="1" applyAlignment="1">
      <alignment horizontal="center" vertical="center" wrapText="1"/>
    </xf>
    <xf numFmtId="0" fontId="81" fillId="7" borderId="5" xfId="0" applyFont="1" applyFill="1" applyBorder="1" applyAlignment="1">
      <alignment horizontal="center" vertical="center" wrapText="1"/>
    </xf>
    <xf numFmtId="0" fontId="81" fillId="7" borderId="1" xfId="0" applyFont="1" applyFill="1" applyBorder="1" applyAlignment="1">
      <alignment horizontal="center" vertical="center" wrapText="1"/>
    </xf>
    <xf numFmtId="0" fontId="75" fillId="4" borderId="2" xfId="0" applyFont="1" applyFill="1" applyBorder="1" applyAlignment="1">
      <alignment horizontal="center" vertical="center"/>
    </xf>
    <xf numFmtId="0" fontId="75" fillId="5" borderId="2" xfId="0" applyFont="1" applyFill="1" applyBorder="1" applyAlignment="1">
      <alignment horizontal="center" vertical="center"/>
    </xf>
    <xf numFmtId="0" fontId="63" fillId="5" borderId="2" xfId="0" applyFont="1" applyFill="1" applyBorder="1" applyAlignment="1">
      <alignment horizontal="center" vertical="center"/>
    </xf>
    <xf numFmtId="0" fontId="81" fillId="7" borderId="0" xfId="0" applyFont="1" applyFill="1" applyAlignment="1">
      <alignment horizontal="center" vertical="center" wrapText="1"/>
    </xf>
    <xf numFmtId="0" fontId="79" fillId="7" borderId="0" xfId="0" applyFont="1" applyFill="1" applyAlignment="1">
      <alignment horizontal="center" vertical="center"/>
    </xf>
    <xf numFmtId="0" fontId="55" fillId="7" borderId="7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3" fillId="0" borderId="3" xfId="0" applyFont="1" applyBorder="1" applyAlignment="1">
      <alignment horizontal="justify" wrapText="1"/>
    </xf>
    <xf numFmtId="0" fontId="53" fillId="0" borderId="14" xfId="0" applyFont="1" applyBorder="1" applyAlignment="1">
      <alignment horizontal="justify"/>
    </xf>
    <xf numFmtId="0" fontId="53" fillId="0" borderId="6" xfId="0" applyFont="1" applyBorder="1" applyAlignment="1">
      <alignment wrapText="1"/>
    </xf>
    <xf numFmtId="0" fontId="71" fillId="0" borderId="14" xfId="0" applyFont="1" applyBorder="1" applyAlignment="1">
      <alignment wrapText="1"/>
    </xf>
    <xf numFmtId="0" fontId="55" fillId="7" borderId="0" xfId="0" applyFont="1" applyFill="1" applyAlignment="1">
      <alignment horizontal="center" vertical="center"/>
    </xf>
    <xf numFmtId="0" fontId="57" fillId="7" borderId="22" xfId="0" applyFont="1" applyFill="1" applyBorder="1" applyAlignment="1">
      <alignment horizontal="center" vertical="center"/>
    </xf>
    <xf numFmtId="0" fontId="57" fillId="7" borderId="2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74" fillId="0" borderId="14" xfId="0" applyFont="1" applyBorder="1" applyAlignment="1">
      <alignment horizontal="justify"/>
    </xf>
    <xf numFmtId="0" fontId="70" fillId="0" borderId="10" xfId="0" applyFont="1" applyBorder="1" applyAlignment="1">
      <alignment horizontal="center" vertical="center"/>
    </xf>
    <xf numFmtId="0" fontId="65" fillId="0" borderId="11" xfId="0" applyFont="1" applyBorder="1" applyAlignment="1">
      <alignment horizontal="center" vertical="center"/>
    </xf>
    <xf numFmtId="0" fontId="45" fillId="5" borderId="2" xfId="0" applyFont="1" applyFill="1" applyBorder="1" applyAlignment="1">
      <alignment horizontal="center" vertical="center"/>
    </xf>
    <xf numFmtId="0" fontId="74" fillId="0" borderId="3" xfId="0" applyFont="1" applyBorder="1" applyAlignment="1">
      <alignment horizontal="justify" wrapText="1"/>
    </xf>
    <xf numFmtId="0" fontId="54" fillId="0" borderId="3" xfId="0" applyFont="1" applyBorder="1" applyAlignment="1">
      <alignment horizontal="justify" wrapText="1"/>
    </xf>
    <xf numFmtId="0" fontId="72" fillId="7" borderId="27" xfId="0" applyFont="1" applyFill="1" applyBorder="1" applyAlignment="1">
      <alignment horizontal="center" vertical="center" wrapText="1"/>
    </xf>
    <xf numFmtId="0" fontId="72" fillId="7" borderId="5" xfId="0" applyFont="1" applyFill="1" applyBorder="1" applyAlignment="1">
      <alignment horizontal="center" vertical="center" wrapText="1"/>
    </xf>
    <xf numFmtId="0" fontId="72" fillId="7" borderId="1" xfId="0" applyFont="1" applyFill="1" applyBorder="1" applyAlignment="1">
      <alignment horizontal="center" vertical="center" wrapText="1"/>
    </xf>
    <xf numFmtId="0" fontId="74" fillId="0" borderId="14" xfId="0" applyFont="1" applyBorder="1" applyAlignment="1">
      <alignment horizontal="justify" wrapText="1"/>
    </xf>
    <xf numFmtId="0" fontId="70" fillId="0" borderId="9" xfId="0" applyFont="1" applyBorder="1" applyAlignment="1">
      <alignment horizontal="center" vertical="center" shrinkToFit="1"/>
    </xf>
    <xf numFmtId="0" fontId="52" fillId="0" borderId="10" xfId="0" applyFont="1" applyBorder="1" applyAlignment="1">
      <alignment horizontal="center" vertical="center" shrinkToFit="1"/>
    </xf>
    <xf numFmtId="0" fontId="75" fillId="6" borderId="2" xfId="0" applyFont="1" applyFill="1" applyBorder="1" applyAlignment="1">
      <alignment horizontal="center" vertical="center"/>
    </xf>
    <xf numFmtId="0" fontId="53" fillId="0" borderId="14" xfId="0" applyFont="1" applyBorder="1" applyAlignment="1">
      <alignment horizontal="justify" wrapText="1"/>
    </xf>
    <xf numFmtId="0" fontId="75" fillId="3" borderId="2" xfId="0" applyFont="1" applyFill="1" applyBorder="1" applyAlignment="1">
      <alignment horizontal="center" vertical="center"/>
    </xf>
    <xf numFmtId="0" fontId="47" fillId="10" borderId="0" xfId="0" applyFont="1" applyFill="1" applyAlignment="1">
      <alignment horizontal="center"/>
    </xf>
    <xf numFmtId="0" fontId="32" fillId="1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73" fillId="2" borderId="3" xfId="0" applyFont="1" applyFill="1" applyBorder="1" applyAlignment="1">
      <alignment horizontal="center" vertical="center"/>
    </xf>
    <xf numFmtId="0" fontId="53" fillId="2" borderId="4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86" fillId="0" borderId="8" xfId="0" applyFont="1" applyBorder="1" applyAlignment="1">
      <alignment horizontal="left" wrapText="1"/>
    </xf>
    <xf numFmtId="0" fontId="87" fillId="0" borderId="14" xfId="0" applyFont="1" applyBorder="1" applyAlignment="1">
      <alignment horizontal="left" wrapText="1"/>
    </xf>
    <xf numFmtId="0" fontId="73" fillId="2" borderId="2" xfId="0" applyFont="1" applyFill="1" applyBorder="1" applyAlignment="1">
      <alignment horizontal="center" vertical="center"/>
    </xf>
    <xf numFmtId="0" fontId="5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  <color rgb="FFFF95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e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png"/><Relationship Id="rId2" Type="http://schemas.openxmlformats.org/officeDocument/2006/relationships/image" Target="../media/image2.jp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png"/><Relationship Id="rId10" Type="http://schemas.openxmlformats.org/officeDocument/2006/relationships/image" Target="../media/image10.jpg"/><Relationship Id="rId19" Type="http://schemas.openxmlformats.org/officeDocument/2006/relationships/image" Target="../media/image19.pn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626546</xdr:colOff>
      <xdr:row>28</xdr:row>
      <xdr:rowOff>45770</xdr:rowOff>
    </xdr:from>
    <xdr:to>
      <xdr:col>6</xdr:col>
      <xdr:colOff>122018</xdr:colOff>
      <xdr:row>28</xdr:row>
      <xdr:rowOff>1320800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96612EF0-7E5B-4F3A-8166-E4817DC078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71" t="17619" r="21786" b="20476"/>
        <a:stretch/>
      </xdr:blipFill>
      <xdr:spPr>
        <a:xfrm>
          <a:off x="5277921" y="15381020"/>
          <a:ext cx="1556047" cy="1271855"/>
        </a:xfrm>
        <a:prstGeom prst="rect">
          <a:avLst/>
        </a:prstGeom>
      </xdr:spPr>
    </xdr:pic>
    <xdr:clientData/>
  </xdr:twoCellAnchor>
  <xdr:twoCellAnchor editAs="oneCell">
    <xdr:from>
      <xdr:col>7</xdr:col>
      <xdr:colOff>520700</xdr:colOff>
      <xdr:row>28</xdr:row>
      <xdr:rowOff>68078</xdr:rowOff>
    </xdr:from>
    <xdr:to>
      <xdr:col>8</xdr:col>
      <xdr:colOff>355600</xdr:colOff>
      <xdr:row>28</xdr:row>
      <xdr:rowOff>1365315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372FEC5D-D054-4E0C-B605-3B05429955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84" t="13514" r="8108" b="16516"/>
        <a:stretch/>
      </xdr:blipFill>
      <xdr:spPr>
        <a:xfrm>
          <a:off x="8051800" y="15422378"/>
          <a:ext cx="1905000" cy="1297237"/>
        </a:xfrm>
        <a:prstGeom prst="rect">
          <a:avLst/>
        </a:prstGeom>
      </xdr:spPr>
    </xdr:pic>
    <xdr:clientData/>
  </xdr:twoCellAnchor>
  <xdr:twoCellAnchor editAs="oneCell">
    <xdr:from>
      <xdr:col>9</xdr:col>
      <xdr:colOff>316121</xdr:colOff>
      <xdr:row>28</xdr:row>
      <xdr:rowOff>59546</xdr:rowOff>
    </xdr:from>
    <xdr:to>
      <xdr:col>10</xdr:col>
      <xdr:colOff>209853</xdr:colOff>
      <xdr:row>28</xdr:row>
      <xdr:rowOff>1460500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1BA013F8-98AE-434D-B8EA-4D68EDCDB8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64" t="16667" r="20909" b="27992"/>
        <a:stretch/>
      </xdr:blipFill>
      <xdr:spPr>
        <a:xfrm>
          <a:off x="10730121" y="15413846"/>
          <a:ext cx="1963832" cy="1400954"/>
        </a:xfrm>
        <a:prstGeom prst="rect">
          <a:avLst/>
        </a:prstGeom>
      </xdr:spPr>
    </xdr:pic>
    <xdr:clientData/>
  </xdr:twoCellAnchor>
  <xdr:twoCellAnchor editAs="oneCell">
    <xdr:from>
      <xdr:col>7</xdr:col>
      <xdr:colOff>385536</xdr:colOff>
      <xdr:row>36</xdr:row>
      <xdr:rowOff>201938</xdr:rowOff>
    </xdr:from>
    <xdr:to>
      <xdr:col>8</xdr:col>
      <xdr:colOff>187821</xdr:colOff>
      <xdr:row>36</xdr:row>
      <xdr:rowOff>1265307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4B3112F1-8411-422F-8DAD-6BD7821A34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64" t="23637" r="14773" b="22424"/>
        <a:stretch/>
      </xdr:blipFill>
      <xdr:spPr>
        <a:xfrm>
          <a:off x="7910286" y="20998188"/>
          <a:ext cx="1866035" cy="1060194"/>
        </a:xfrm>
        <a:prstGeom prst="rect">
          <a:avLst/>
        </a:prstGeom>
      </xdr:spPr>
    </xdr:pic>
    <xdr:clientData/>
  </xdr:twoCellAnchor>
  <xdr:twoCellAnchor editAs="oneCell">
    <xdr:from>
      <xdr:col>5</xdr:col>
      <xdr:colOff>721200</xdr:colOff>
      <xdr:row>10</xdr:row>
      <xdr:rowOff>62557</xdr:rowOff>
    </xdr:from>
    <xdr:to>
      <xdr:col>6</xdr:col>
      <xdr:colOff>198241</xdr:colOff>
      <xdr:row>10</xdr:row>
      <xdr:rowOff>1158875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19B84758-07ED-4BA6-93DD-E1CE9632E5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29" t="13809" r="13214" b="19525"/>
        <a:stretch/>
      </xdr:blipFill>
      <xdr:spPr>
        <a:xfrm>
          <a:off x="5055075" y="3523307"/>
          <a:ext cx="1537616" cy="1096318"/>
        </a:xfrm>
        <a:prstGeom prst="rect">
          <a:avLst/>
        </a:prstGeom>
      </xdr:spPr>
    </xdr:pic>
    <xdr:clientData/>
  </xdr:twoCellAnchor>
  <xdr:twoCellAnchor editAs="oneCell">
    <xdr:from>
      <xdr:col>9</xdr:col>
      <xdr:colOff>774700</xdr:colOff>
      <xdr:row>10</xdr:row>
      <xdr:rowOff>172356</xdr:rowOff>
    </xdr:from>
    <xdr:to>
      <xdr:col>9</xdr:col>
      <xdr:colOff>1932668</xdr:colOff>
      <xdr:row>10</xdr:row>
      <xdr:rowOff>1094689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65A372A4-B576-42FB-8840-ADF7076CE4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4" t="21904" r="23929" b="21905"/>
        <a:stretch/>
      </xdr:blipFill>
      <xdr:spPr>
        <a:xfrm>
          <a:off x="11144250" y="3620406"/>
          <a:ext cx="1161143" cy="925508"/>
        </a:xfrm>
        <a:prstGeom prst="rect">
          <a:avLst/>
        </a:prstGeom>
      </xdr:spPr>
    </xdr:pic>
    <xdr:clientData/>
  </xdr:twoCellAnchor>
  <xdr:twoCellAnchor editAs="oneCell">
    <xdr:from>
      <xdr:col>11</xdr:col>
      <xdr:colOff>709706</xdr:colOff>
      <xdr:row>10</xdr:row>
      <xdr:rowOff>12599</xdr:rowOff>
    </xdr:from>
    <xdr:to>
      <xdr:col>12</xdr:col>
      <xdr:colOff>123825</xdr:colOff>
      <xdr:row>10</xdr:row>
      <xdr:rowOff>1400293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D6941E9D-3C13-4E99-8AD9-DF86C24500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9524" r="26786" b="30476"/>
        <a:stretch/>
      </xdr:blipFill>
      <xdr:spPr>
        <a:xfrm>
          <a:off x="13951324" y="3467746"/>
          <a:ext cx="1490382" cy="1384519"/>
        </a:xfrm>
        <a:prstGeom prst="rect">
          <a:avLst/>
        </a:prstGeom>
      </xdr:spPr>
    </xdr:pic>
    <xdr:clientData/>
  </xdr:twoCellAnchor>
  <xdr:twoCellAnchor editAs="oneCell">
    <xdr:from>
      <xdr:col>3</xdr:col>
      <xdr:colOff>443541</xdr:colOff>
      <xdr:row>18</xdr:row>
      <xdr:rowOff>68036</xdr:rowOff>
    </xdr:from>
    <xdr:to>
      <xdr:col>4</xdr:col>
      <xdr:colOff>292099</xdr:colOff>
      <xdr:row>18</xdr:row>
      <xdr:rowOff>1414004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D0BBC936-263E-4DB6-8FFF-18BD2B519E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29" t="19047" r="11429" b="9048"/>
        <a:stretch/>
      </xdr:blipFill>
      <xdr:spPr>
        <a:xfrm>
          <a:off x="2221541" y="8996136"/>
          <a:ext cx="1918658" cy="1345968"/>
        </a:xfrm>
        <a:prstGeom prst="rect">
          <a:avLst/>
        </a:prstGeom>
      </xdr:spPr>
    </xdr:pic>
    <xdr:clientData/>
  </xdr:twoCellAnchor>
  <xdr:twoCellAnchor editAs="oneCell">
    <xdr:from>
      <xdr:col>7</xdr:col>
      <xdr:colOff>614381</xdr:colOff>
      <xdr:row>18</xdr:row>
      <xdr:rowOff>68034</xdr:rowOff>
    </xdr:from>
    <xdr:to>
      <xdr:col>8</xdr:col>
      <xdr:colOff>198973</xdr:colOff>
      <xdr:row>18</xdr:row>
      <xdr:rowOff>1171575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AEC2C70C-B3DB-4F12-BE79-EB07E97BC3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85" t="17619" r="11785" b="20000"/>
        <a:stretch/>
      </xdr:blipFill>
      <xdr:spPr>
        <a:xfrm>
          <a:off x="8113731" y="8977084"/>
          <a:ext cx="1645167" cy="1106716"/>
        </a:xfrm>
        <a:prstGeom prst="rect">
          <a:avLst/>
        </a:prstGeom>
      </xdr:spPr>
    </xdr:pic>
    <xdr:clientData/>
  </xdr:twoCellAnchor>
  <xdr:twoCellAnchor editAs="oneCell">
    <xdr:from>
      <xdr:col>9</xdr:col>
      <xdr:colOff>532672</xdr:colOff>
      <xdr:row>18</xdr:row>
      <xdr:rowOff>57150</xdr:rowOff>
    </xdr:from>
    <xdr:to>
      <xdr:col>10</xdr:col>
      <xdr:colOff>298332</xdr:colOff>
      <xdr:row>18</xdr:row>
      <xdr:rowOff>1304925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883023C8-4222-4D2D-8595-DE6693E005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57" t="17619" r="13928" b="20476"/>
        <a:stretch/>
      </xdr:blipFill>
      <xdr:spPr>
        <a:xfrm>
          <a:off x="10902222" y="8966200"/>
          <a:ext cx="1826235" cy="1244600"/>
        </a:xfrm>
        <a:prstGeom prst="rect">
          <a:avLst/>
        </a:prstGeom>
      </xdr:spPr>
    </xdr:pic>
    <xdr:clientData/>
  </xdr:twoCellAnchor>
  <xdr:twoCellAnchor editAs="oneCell">
    <xdr:from>
      <xdr:col>11</xdr:col>
      <xdr:colOff>669017</xdr:colOff>
      <xdr:row>18</xdr:row>
      <xdr:rowOff>88666</xdr:rowOff>
    </xdr:from>
    <xdr:to>
      <xdr:col>12</xdr:col>
      <xdr:colOff>221342</xdr:colOff>
      <xdr:row>18</xdr:row>
      <xdr:rowOff>1134986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646C1ED3-D777-455D-8445-E34AD2C01B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56" t="17618" r="11430" b="17620"/>
        <a:stretch/>
      </xdr:blipFill>
      <xdr:spPr>
        <a:xfrm>
          <a:off x="13623017" y="9010416"/>
          <a:ext cx="1619250" cy="1043145"/>
        </a:xfrm>
        <a:prstGeom prst="rect">
          <a:avLst/>
        </a:prstGeom>
      </xdr:spPr>
    </xdr:pic>
    <xdr:clientData/>
  </xdr:twoCellAnchor>
  <xdr:twoCellAnchor editAs="oneCell">
    <xdr:from>
      <xdr:col>3</xdr:col>
      <xdr:colOff>689496</xdr:colOff>
      <xdr:row>28</xdr:row>
      <xdr:rowOff>63498</xdr:rowOff>
    </xdr:from>
    <xdr:to>
      <xdr:col>4</xdr:col>
      <xdr:colOff>352425</xdr:colOff>
      <xdr:row>28</xdr:row>
      <xdr:rowOff>1149707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3A863E70-A426-4851-9311-7996972188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71" t="16667" r="10715" b="18096"/>
        <a:stretch/>
      </xdr:blipFill>
      <xdr:spPr>
        <a:xfrm>
          <a:off x="2467496" y="15398748"/>
          <a:ext cx="1723504" cy="1083034"/>
        </a:xfrm>
        <a:prstGeom prst="rect">
          <a:avLst/>
        </a:prstGeom>
      </xdr:spPr>
    </xdr:pic>
    <xdr:clientData/>
  </xdr:twoCellAnchor>
  <xdr:twoCellAnchor editAs="oneCell">
    <xdr:from>
      <xdr:col>11</xdr:col>
      <xdr:colOff>706049</xdr:colOff>
      <xdr:row>36</xdr:row>
      <xdr:rowOff>82754</xdr:rowOff>
    </xdr:from>
    <xdr:to>
      <xdr:col>12</xdr:col>
      <xdr:colOff>271350</xdr:colOff>
      <xdr:row>36</xdr:row>
      <xdr:rowOff>1080816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48586585-373A-4210-804E-064701DC8F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10" t="18788" r="11364" b="18485"/>
        <a:stretch/>
      </xdr:blipFill>
      <xdr:spPr>
        <a:xfrm>
          <a:off x="13959406" y="20856325"/>
          <a:ext cx="1633587" cy="998062"/>
        </a:xfrm>
        <a:prstGeom prst="rect">
          <a:avLst/>
        </a:prstGeom>
      </xdr:spPr>
    </xdr:pic>
    <xdr:clientData/>
  </xdr:twoCellAnchor>
  <xdr:twoCellAnchor>
    <xdr:from>
      <xdr:col>12</xdr:col>
      <xdr:colOff>261471</xdr:colOff>
      <xdr:row>2</xdr:row>
      <xdr:rowOff>95250</xdr:rowOff>
    </xdr:from>
    <xdr:to>
      <xdr:col>13</xdr:col>
      <xdr:colOff>187325</xdr:colOff>
      <xdr:row>6</xdr:row>
      <xdr:rowOff>130175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B5887472-5799-4715-BBA6-4CBAF6C044B3}"/>
            </a:ext>
          </a:extLst>
        </xdr:cNvPr>
        <xdr:cNvSpPr/>
      </xdr:nvSpPr>
      <xdr:spPr>
        <a:xfrm>
          <a:off x="15596721" y="777875"/>
          <a:ext cx="735479" cy="13366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zh-CN" altLang="en-US" sz="2400" b="1">
              <a:solidFill>
                <a:schemeClr val="tx1"/>
              </a:solidFill>
            </a:rPr>
            <a:t>正面</a:t>
          </a:r>
          <a:endParaRPr kumimoji="1" lang="en-US" altLang="zh-CN" sz="2400" b="1">
            <a:solidFill>
              <a:schemeClr val="tx1"/>
            </a:solidFill>
          </a:endParaRPr>
        </a:p>
        <a:p>
          <a:pPr algn="ctr"/>
          <a:endParaRPr kumimoji="1" lang="ja-JP" altLang="en-US" sz="24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184149</xdr:colOff>
      <xdr:row>2</xdr:row>
      <xdr:rowOff>390524</xdr:rowOff>
    </xdr:from>
    <xdr:to>
      <xdr:col>14</xdr:col>
      <xdr:colOff>142875</xdr:colOff>
      <xdr:row>4</xdr:row>
      <xdr:rowOff>428625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D53D26DD-6951-4A0C-A4FD-102A8940E363}"/>
            </a:ext>
          </a:extLst>
        </xdr:cNvPr>
        <xdr:cNvSpPr/>
      </xdr:nvSpPr>
      <xdr:spPr>
        <a:xfrm>
          <a:off x="15519399" y="1073149"/>
          <a:ext cx="1181101" cy="752476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kumimoji="1" lang="en-US" altLang="ja-JP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425449</xdr:colOff>
      <xdr:row>25</xdr:row>
      <xdr:rowOff>12700</xdr:rowOff>
    </xdr:from>
    <xdr:to>
      <xdr:col>13</xdr:col>
      <xdr:colOff>292101</xdr:colOff>
      <xdr:row>27</xdr:row>
      <xdr:rowOff>38286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39A47D88-8397-48BC-8FDD-D7B82FB682F1}"/>
            </a:ext>
          </a:extLst>
        </xdr:cNvPr>
        <xdr:cNvSpPr/>
      </xdr:nvSpPr>
      <xdr:spPr>
        <a:xfrm>
          <a:off x="15760699" y="13950950"/>
          <a:ext cx="676277" cy="1041586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zh-CN" altLang="en-US" sz="2400" b="1">
              <a:solidFill>
                <a:schemeClr val="tx1"/>
              </a:solidFill>
            </a:rPr>
            <a:t>反面</a:t>
          </a:r>
          <a:endParaRPr kumimoji="1" lang="ja-JP" altLang="en-US" sz="24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111125</xdr:colOff>
      <xdr:row>23</xdr:row>
      <xdr:rowOff>317500</xdr:rowOff>
    </xdr:from>
    <xdr:to>
      <xdr:col>14</xdr:col>
      <xdr:colOff>69851</xdr:colOff>
      <xdr:row>26</xdr:row>
      <xdr:rowOff>180976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D7DBD9F0-F6B8-447D-BCF2-A03FF0967AC4}"/>
            </a:ext>
          </a:extLst>
        </xdr:cNvPr>
        <xdr:cNvSpPr/>
      </xdr:nvSpPr>
      <xdr:spPr>
        <a:xfrm>
          <a:off x="15446375" y="13557250"/>
          <a:ext cx="1228726" cy="1069976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kumimoji="1" lang="en-US" altLang="ja-JP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63501</xdr:colOff>
      <xdr:row>22</xdr:row>
      <xdr:rowOff>483052</xdr:rowOff>
    </xdr:from>
    <xdr:to>
      <xdr:col>13</xdr:col>
      <xdr:colOff>381001</xdr:colOff>
      <xdr:row>24</xdr:row>
      <xdr:rowOff>47625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ED705BFF-0649-4735-83AD-89F846AEFD81}"/>
            </a:ext>
          </a:extLst>
        </xdr:cNvPr>
        <xdr:cNvSpPr/>
      </xdr:nvSpPr>
      <xdr:spPr>
        <a:xfrm>
          <a:off x="16208376" y="13214802"/>
          <a:ext cx="317500" cy="5805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476251</xdr:colOff>
      <xdr:row>10</xdr:row>
      <xdr:rowOff>51198</xdr:rowOff>
    </xdr:from>
    <xdr:to>
      <xdr:col>8</xdr:col>
      <xdr:colOff>450217</xdr:colOff>
      <xdr:row>10</xdr:row>
      <xdr:rowOff>1428750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24AE05E-C93E-4E35-92F0-20D544A5B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975601" y="3499248"/>
          <a:ext cx="2034541" cy="1377552"/>
        </a:xfrm>
        <a:prstGeom prst="rect">
          <a:avLst/>
        </a:prstGeom>
      </xdr:spPr>
    </xdr:pic>
    <xdr:clientData/>
  </xdr:twoCellAnchor>
  <xdr:twoCellAnchor editAs="oneCell">
    <xdr:from>
      <xdr:col>5</xdr:col>
      <xdr:colOff>441162</xdr:colOff>
      <xdr:row>18</xdr:row>
      <xdr:rowOff>38100</xdr:rowOff>
    </xdr:from>
    <xdr:to>
      <xdr:col>6</xdr:col>
      <xdr:colOff>190500</xdr:colOff>
      <xdr:row>18</xdr:row>
      <xdr:rowOff>1257337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0B0A654-E426-41AD-AE5E-DC8B03D65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102062" y="8966200"/>
          <a:ext cx="1806738" cy="1219237"/>
        </a:xfrm>
        <a:prstGeom prst="rect">
          <a:avLst/>
        </a:prstGeom>
      </xdr:spPr>
    </xdr:pic>
    <xdr:clientData/>
  </xdr:twoCellAnchor>
  <xdr:twoCellAnchor editAs="oneCell">
    <xdr:from>
      <xdr:col>9</xdr:col>
      <xdr:colOff>714374</xdr:colOff>
      <xdr:row>36</xdr:row>
      <xdr:rowOff>31749</xdr:rowOff>
    </xdr:from>
    <xdr:to>
      <xdr:col>9</xdr:col>
      <xdr:colOff>1933574</xdr:colOff>
      <xdr:row>36</xdr:row>
      <xdr:rowOff>1503588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8876E961-11B5-46CE-BD60-3554CD865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112499" y="20827999"/>
          <a:ext cx="1222375" cy="1471839"/>
        </a:xfrm>
        <a:prstGeom prst="rect">
          <a:avLst/>
        </a:prstGeom>
      </xdr:spPr>
    </xdr:pic>
    <xdr:clientData/>
  </xdr:twoCellAnchor>
  <xdr:twoCellAnchor editAs="oneCell">
    <xdr:from>
      <xdr:col>3</xdr:col>
      <xdr:colOff>485455</xdr:colOff>
      <xdr:row>36</xdr:row>
      <xdr:rowOff>63501</xdr:rowOff>
    </xdr:from>
    <xdr:to>
      <xdr:col>4</xdr:col>
      <xdr:colOff>130308</xdr:colOff>
      <xdr:row>36</xdr:row>
      <xdr:rowOff>1724498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86FCEE5F-0AA7-4874-A67B-4AA49B709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245312" y="20837072"/>
          <a:ext cx="1713139" cy="1660997"/>
        </a:xfrm>
        <a:prstGeom prst="rect">
          <a:avLst/>
        </a:prstGeom>
      </xdr:spPr>
    </xdr:pic>
    <xdr:clientData/>
  </xdr:twoCellAnchor>
  <xdr:twoCellAnchor>
    <xdr:from>
      <xdr:col>2</xdr:col>
      <xdr:colOff>641349</xdr:colOff>
      <xdr:row>8</xdr:row>
      <xdr:rowOff>482600</xdr:rowOff>
    </xdr:from>
    <xdr:to>
      <xdr:col>4</xdr:col>
      <xdr:colOff>609600</xdr:colOff>
      <xdr:row>10</xdr:row>
      <xdr:rowOff>1668332</xdr:rowOff>
    </xdr:to>
    <xdr:pic>
      <xdr:nvPicPr>
        <xdr:cNvPr id="27" name="図 26" descr="1-before">
          <a:extLst>
            <a:ext uri="{FF2B5EF4-FFF2-40B4-BE49-F238E27FC236}">
              <a16:creationId xmlns:a16="http://schemas.microsoft.com/office/drawing/2014/main" id="{BC184EDC-3BC8-4C8D-92B9-AD3201BE4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549" y="3060700"/>
          <a:ext cx="2851151" cy="2074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226785</xdr:colOff>
      <xdr:row>28</xdr:row>
      <xdr:rowOff>72572</xdr:rowOff>
    </xdr:from>
    <xdr:to>
      <xdr:col>12</xdr:col>
      <xdr:colOff>585611</xdr:colOff>
      <xdr:row>28</xdr:row>
      <xdr:rowOff>1533072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A9DC420-8F4A-A47F-2A05-9E0825B41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3480142" y="15385143"/>
          <a:ext cx="2427112" cy="1460500"/>
        </a:xfrm>
        <a:prstGeom prst="rect">
          <a:avLst/>
        </a:prstGeom>
      </xdr:spPr>
    </xdr:pic>
    <xdr:clientData/>
  </xdr:twoCellAnchor>
  <xdr:twoCellAnchor editAs="oneCell">
    <xdr:from>
      <xdr:col>5</xdr:col>
      <xdr:colOff>616857</xdr:colOff>
      <xdr:row>36</xdr:row>
      <xdr:rowOff>99786</xdr:rowOff>
    </xdr:from>
    <xdr:to>
      <xdr:col>6</xdr:col>
      <xdr:colOff>154933</xdr:colOff>
      <xdr:row>36</xdr:row>
      <xdr:rowOff>1593435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8EFC5FF7-865D-7B65-FC20-4F4BB1960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252357" y="20873357"/>
          <a:ext cx="1597290" cy="1493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F74EE-5454-429B-B423-88B14BE475CF}">
  <sheetPr codeName="Sheet2"/>
  <dimension ref="B1:AA72"/>
  <sheetViews>
    <sheetView tabSelected="1" view="pageBreakPreview" topLeftCell="A11" zoomScale="70" zoomScaleNormal="75" zoomScaleSheetLayoutView="70" workbookViewId="0">
      <selection activeCell="F44" sqref="F44"/>
    </sheetView>
  </sheetViews>
  <sheetFormatPr defaultRowHeight="14" x14ac:dyDescent="0.2"/>
  <cols>
    <col min="1" max="1" width="6.83203125" customWidth="1"/>
    <col min="2" max="2" width="5.75" customWidth="1"/>
    <col min="3" max="3" width="10.58203125" customWidth="1"/>
    <col min="4" max="4" width="27.08203125" customWidth="1"/>
    <col min="5" max="5" width="10.58203125" customWidth="1"/>
    <col min="6" max="6" width="27" customWidth="1"/>
    <col min="7" max="7" width="10.58203125" customWidth="1"/>
    <col min="8" max="8" width="27.08203125" customWidth="1"/>
    <col min="9" max="9" width="10.58203125" customWidth="1"/>
    <col min="10" max="10" width="27.08203125" customWidth="1"/>
    <col min="11" max="11" width="10.58203125" customWidth="1"/>
    <col min="12" max="12" width="27.08203125" customWidth="1"/>
    <col min="13" max="13" width="10.58203125" customWidth="1"/>
    <col min="14" max="14" width="6" customWidth="1"/>
    <col min="15" max="15" width="8.58203125" customWidth="1"/>
    <col min="16" max="16" width="16.58203125" customWidth="1"/>
    <col min="17" max="17" width="8.58203125" customWidth="1"/>
    <col min="18" max="26" width="9" customWidth="1"/>
    <col min="27" max="27" width="9.08203125" customWidth="1"/>
  </cols>
  <sheetData>
    <row r="1" spans="2:27" ht="40" customHeight="1" x14ac:dyDescent="0.3">
      <c r="K1" s="14" ph="1"/>
    </row>
    <row r="3" spans="2:27" ht="49.5" customHeight="1" x14ac:dyDescent="1.1499999999999999">
      <c r="B3" s="164" t="s">
        <v>98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  <c r="AA3" s="2"/>
    </row>
    <row r="4" spans="2:27" ht="6" customHeight="1" x14ac:dyDescent="1.05">
      <c r="B4" s="10" ph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2"/>
      <c r="AA4" s="2"/>
    </row>
    <row r="5" spans="2:27" ht="40" customHeight="1" x14ac:dyDescent="0.95">
      <c r="B5" s="11" ph="1"/>
      <c r="C5" s="51" t="s">
        <v>32</v>
      </c>
      <c r="E5" s="1"/>
      <c r="F5" s="1" ph="1"/>
      <c r="G5" s="1" ph="1"/>
      <c r="H5" s="1" ph="1"/>
      <c r="I5" s="1" ph="1"/>
      <c r="J5" s="1" ph="1"/>
      <c r="K5" s="1" ph="1"/>
      <c r="L5" s="1"/>
      <c r="M5" s="39" ph="1"/>
      <c r="N5" s="1"/>
      <c r="P5" s="12" ph="1"/>
      <c r="Q5" s="1"/>
      <c r="R5" s="1"/>
      <c r="S5" s="1"/>
      <c r="T5" s="1"/>
      <c r="U5" s="1"/>
      <c r="V5" s="1"/>
      <c r="W5" s="1"/>
      <c r="X5" s="1"/>
      <c r="Y5" s="1"/>
      <c r="Z5" s="2"/>
      <c r="AA5" s="2"/>
    </row>
    <row r="6" spans="2:27" ht="6.75" customHeight="1" x14ac:dyDescent="0.95">
      <c r="B6" s="11" ph="1"/>
      <c r="E6" s="1"/>
      <c r="F6" s="1"/>
      <c r="G6" s="1"/>
      <c r="H6" s="1"/>
      <c r="I6" s="1"/>
      <c r="J6" s="1"/>
      <c r="K6" s="1"/>
      <c r="L6" s="1" ph="1"/>
      <c r="M6" s="1"/>
      <c r="N6" s="1"/>
      <c r="P6" s="12" ph="1"/>
      <c r="Q6" s="1"/>
      <c r="R6" s="1"/>
      <c r="S6" s="1"/>
      <c r="T6" s="1"/>
      <c r="U6" s="1"/>
      <c r="V6" s="1"/>
      <c r="W6" s="1"/>
      <c r="X6" s="1"/>
      <c r="Y6" s="1"/>
      <c r="Z6" s="2"/>
      <c r="AA6" s="2"/>
    </row>
    <row r="7" spans="2:27" ht="40" customHeight="1" x14ac:dyDescent="0.95">
      <c r="B7" s="11" ph="1"/>
      <c r="C7" s="53" t="s">
        <v>33</v>
      </c>
      <c r="E7" s="1"/>
      <c r="F7" s="1"/>
      <c r="G7" s="1"/>
      <c r="H7" s="1"/>
      <c r="I7" s="1"/>
      <c r="J7" s="1"/>
      <c r="K7" s="1" ph="1"/>
      <c r="L7" s="1"/>
      <c r="M7" s="38" t="s">
        <v>31</v>
      </c>
      <c r="N7" s="1"/>
      <c r="P7" s="12" ph="1"/>
      <c r="Q7" s="1"/>
      <c r="R7" s="1"/>
      <c r="S7" s="1"/>
      <c r="T7" s="1"/>
      <c r="U7" s="1"/>
      <c r="V7" s="1"/>
      <c r="W7" s="1"/>
      <c r="X7" s="1"/>
      <c r="Y7" s="1"/>
      <c r="Z7" s="2"/>
      <c r="AA7" s="2"/>
    </row>
    <row r="8" spans="2:27" ht="6" customHeight="1" x14ac:dyDescent="0.4">
      <c r="B8" s="11" ph="1"/>
      <c r="C8" s="35" ph="1"/>
      <c r="E8" s="1"/>
      <c r="F8" s="1"/>
      <c r="G8" s="1"/>
      <c r="H8" s="1"/>
      <c r="I8" s="1"/>
      <c r="J8" s="1"/>
      <c r="K8" s="1"/>
      <c r="L8" s="1"/>
      <c r="M8" s="1"/>
      <c r="N8" s="1"/>
      <c r="P8" s="12" ph="1"/>
      <c r="Q8" s="1"/>
      <c r="R8" s="1"/>
      <c r="S8" s="1"/>
      <c r="T8" s="1"/>
      <c r="U8" s="1"/>
      <c r="V8" s="1"/>
      <c r="W8" s="1"/>
      <c r="X8" s="1"/>
      <c r="Y8" s="1"/>
      <c r="Z8" s="2"/>
      <c r="AA8" s="2"/>
    </row>
    <row r="9" spans="2:27" ht="39.75" customHeight="1" thickBot="1" x14ac:dyDescent="0.25">
      <c r="D9" s="52" t="s">
        <v>41</v>
      </c>
    </row>
    <row r="10" spans="2:27" ht="30" customHeight="1" thickBot="1" x14ac:dyDescent="0.25">
      <c r="C10" s="6"/>
      <c r="D10" s="168" t="s">
        <v>70</v>
      </c>
      <c r="E10" s="169"/>
      <c r="F10" s="170" t="s">
        <v>21</v>
      </c>
      <c r="G10" s="171"/>
      <c r="H10" s="170" t="s">
        <v>22</v>
      </c>
      <c r="I10" s="171"/>
      <c r="J10" s="170" t="s">
        <v>23</v>
      </c>
      <c r="K10" s="171"/>
      <c r="L10" s="170" t="s">
        <v>24</v>
      </c>
      <c r="M10" s="171"/>
      <c r="N10" s="5"/>
      <c r="O10" s="5"/>
    </row>
    <row r="11" spans="2:27" ht="180" customHeight="1" thickBot="1" x14ac:dyDescent="0.45">
      <c r="C11" s="54" t="s">
        <v>55</v>
      </c>
      <c r="D11" s="172" t="s">
        <v>99</v>
      </c>
      <c r="E11" s="173"/>
      <c r="F11" s="138" t="s">
        <v>100</v>
      </c>
      <c r="G11" s="149"/>
      <c r="H11" s="138" t="s">
        <v>140</v>
      </c>
      <c r="I11" s="158"/>
      <c r="J11" s="138" t="s">
        <v>105</v>
      </c>
      <c r="K11" s="149"/>
      <c r="L11" s="138" t="s">
        <v>106</v>
      </c>
      <c r="M11" s="149"/>
    </row>
    <row r="12" spans="2:27" ht="40" customHeight="1" thickTop="1" x14ac:dyDescent="0.2">
      <c r="C12" s="150" t="s">
        <v>62</v>
      </c>
      <c r="D12" s="80" t="s">
        <v>77</v>
      </c>
      <c r="E12" s="41" t="s">
        <v>97</v>
      </c>
      <c r="F12" s="121" t="s">
        <v>79</v>
      </c>
      <c r="G12" s="119" t="s">
        <v>97</v>
      </c>
      <c r="H12" s="58" t="s">
        <v>101</v>
      </c>
      <c r="I12" s="86" t="s">
        <v>97</v>
      </c>
      <c r="J12" s="85" t="s">
        <v>80</v>
      </c>
      <c r="K12" s="86" t="s">
        <v>97</v>
      </c>
      <c r="L12" s="135" t="s">
        <v>107</v>
      </c>
      <c r="M12" s="119" t="s">
        <v>97</v>
      </c>
    </row>
    <row r="13" spans="2:27" ht="40" customHeight="1" thickBot="1" x14ac:dyDescent="0.25">
      <c r="C13" s="167"/>
      <c r="D13" s="81" t="s">
        <v>78</v>
      </c>
      <c r="E13" s="43"/>
      <c r="F13" s="134"/>
      <c r="G13" s="120"/>
      <c r="H13" s="59" t="s">
        <v>102</v>
      </c>
      <c r="I13" s="88"/>
      <c r="J13" s="87" t="s">
        <v>81</v>
      </c>
      <c r="K13" s="88"/>
      <c r="L13" s="134"/>
      <c r="M13" s="120"/>
    </row>
    <row r="14" spans="2:27" ht="40" customHeight="1" thickTop="1" x14ac:dyDescent="0.2">
      <c r="C14" s="150" t="s">
        <v>63</v>
      </c>
      <c r="D14" s="82" t="s">
        <v>66</v>
      </c>
      <c r="E14" s="42"/>
      <c r="F14" s="127" t="s">
        <v>34</v>
      </c>
      <c r="G14" s="128"/>
      <c r="H14" s="55" t="s">
        <v>103</v>
      </c>
      <c r="I14" s="89"/>
      <c r="J14" s="90" t="s">
        <v>52</v>
      </c>
      <c r="K14" s="89"/>
      <c r="L14" s="127" t="s">
        <v>34</v>
      </c>
      <c r="M14" s="128"/>
    </row>
    <row r="15" spans="2:27" ht="40" customHeight="1" thickBot="1" x14ac:dyDescent="0.25">
      <c r="C15" s="151"/>
      <c r="D15" s="83" t="s">
        <v>67</v>
      </c>
      <c r="E15" s="45"/>
      <c r="F15" s="129"/>
      <c r="G15" s="128"/>
      <c r="H15" s="56" t="s">
        <v>104</v>
      </c>
      <c r="I15" s="91"/>
      <c r="J15" s="92" t="s">
        <v>35</v>
      </c>
      <c r="K15" s="91"/>
      <c r="L15" s="129"/>
      <c r="M15" s="128"/>
    </row>
    <row r="16" spans="2:27" ht="40" customHeight="1" thickTop="1" thickBot="1" x14ac:dyDescent="0.35">
      <c r="C16" s="32" ph="1"/>
      <c r="D16" s="84" t="s">
        <v>25</v>
      </c>
      <c r="E16" s="46" t="str">
        <f>IF('（削除不可！）計算データ資料'!L6=0,"",'（削除不可！）計算データ資料'!L6&amp;"g")</f>
        <v/>
      </c>
      <c r="F16" s="93" t="s">
        <v>25</v>
      </c>
      <c r="G16" s="94" t="str">
        <f>IF('（削除不可！）計算データ資料'!L7=0,"",'（削除不可！）計算データ資料'!L7&amp;"g")</f>
        <v/>
      </c>
      <c r="H16" s="93" t="s">
        <v>25</v>
      </c>
      <c r="I16" s="95" t="str">
        <f>IF('（削除不可！）計算データ資料'!L8=0,"",'（削除不可！）計算データ資料'!L8&amp;"g")</f>
        <v/>
      </c>
      <c r="J16" s="93" t="s">
        <v>25</v>
      </c>
      <c r="K16" s="96" t="str">
        <f>IF('（削除不可！）計算データ資料'!L9=0,"",'（削除不可！）計算データ資料'!L9&amp;"g")</f>
        <v/>
      </c>
      <c r="L16" s="93" t="s">
        <v>25</v>
      </c>
      <c r="M16" s="97" t="str">
        <f>IF('（削除不可！）計算データ資料'!L10=0,"",'（削除不可！）計算データ資料'!L10&amp;"g")</f>
        <v/>
      </c>
    </row>
    <row r="17" spans="3:14" ht="20.149999999999999" customHeight="1" thickBot="1" x14ac:dyDescent="0.25">
      <c r="C17" s="3" ph="1"/>
      <c r="D17" ph="1"/>
      <c r="E17" s="4"/>
      <c r="F17" ph="1"/>
      <c r="G17" s="4"/>
    </row>
    <row r="18" spans="3:14" ht="30" customHeight="1" thickBot="1" x14ac:dyDescent="0.25">
      <c r="C18" s="6"/>
      <c r="D18" s="174" t="s">
        <v>71</v>
      </c>
      <c r="E18" s="175"/>
      <c r="F18" s="163" t="s">
        <v>53</v>
      </c>
      <c r="G18" s="124"/>
      <c r="H18" s="163" t="s">
        <v>54</v>
      </c>
      <c r="I18" s="124"/>
      <c r="J18" s="123" t="s">
        <v>72</v>
      </c>
      <c r="K18" s="124"/>
      <c r="L18" s="125" t="s">
        <v>73</v>
      </c>
      <c r="M18" s="126"/>
    </row>
    <row r="19" spans="3:14" ht="180" customHeight="1" thickBot="1" x14ac:dyDescent="0.45">
      <c r="C19" s="79" t="s">
        <v>46</v>
      </c>
      <c r="D19" s="138" t="s">
        <v>108</v>
      </c>
      <c r="E19" s="158"/>
      <c r="F19" s="154" t="s">
        <v>109</v>
      </c>
      <c r="G19" s="149"/>
      <c r="H19" s="154" t="s">
        <v>114</v>
      </c>
      <c r="I19" s="149"/>
      <c r="J19" s="138" t="s">
        <v>117</v>
      </c>
      <c r="K19" s="149"/>
      <c r="L19" s="138" t="s">
        <v>118</v>
      </c>
      <c r="M19" s="149"/>
    </row>
    <row r="20" spans="3:14" ht="40" customHeight="1" thickTop="1" x14ac:dyDescent="0.2">
      <c r="C20" s="145" t="s">
        <v>62</v>
      </c>
      <c r="D20" s="80" t="s">
        <v>82</v>
      </c>
      <c r="E20" s="86" t="s">
        <v>97</v>
      </c>
      <c r="F20" s="58" t="s">
        <v>110</v>
      </c>
      <c r="G20" s="86" t="s">
        <v>97</v>
      </c>
      <c r="H20" s="58" t="s">
        <v>115</v>
      </c>
      <c r="I20" s="86" t="s">
        <v>97</v>
      </c>
      <c r="J20" s="121" t="s">
        <v>83</v>
      </c>
      <c r="K20" s="119" t="s">
        <v>97</v>
      </c>
      <c r="L20" s="85" t="s">
        <v>84</v>
      </c>
      <c r="M20" s="86" t="s">
        <v>97</v>
      </c>
      <c r="N20" s="116" t="s" ph="1">
        <v>39</v>
      </c>
    </row>
    <row r="21" spans="3:14" ht="40" customHeight="1" thickBot="1" x14ac:dyDescent="0.25">
      <c r="C21" s="136"/>
      <c r="D21" s="98" t="s">
        <v>85</v>
      </c>
      <c r="E21" s="99"/>
      <c r="F21" s="111" t="s">
        <v>111</v>
      </c>
      <c r="G21" s="99"/>
      <c r="H21" s="111" t="s">
        <v>116</v>
      </c>
      <c r="I21" s="101"/>
      <c r="J21" s="122"/>
      <c r="K21" s="120"/>
      <c r="L21" s="100" t="s">
        <v>86</v>
      </c>
      <c r="M21" s="99"/>
      <c r="N21" s="116" ph="1"/>
    </row>
    <row r="22" spans="3:14" ht="40" customHeight="1" thickTop="1" x14ac:dyDescent="0.2">
      <c r="C22" s="146" t="s">
        <v>63</v>
      </c>
      <c r="D22" s="110" t="s">
        <v>36</v>
      </c>
      <c r="E22" s="102"/>
      <c r="F22" s="112" t="s">
        <v>112</v>
      </c>
      <c r="G22" s="102"/>
      <c r="H22" s="133" t="s">
        <v>34</v>
      </c>
      <c r="I22" s="128"/>
      <c r="J22" s="133" t="s">
        <v>34</v>
      </c>
      <c r="K22" s="128"/>
      <c r="L22" s="133" t="s">
        <v>34</v>
      </c>
      <c r="M22" s="128"/>
      <c r="N22" s="116" ph="1"/>
    </row>
    <row r="23" spans="3:14" ht="40" customHeight="1" thickBot="1" x14ac:dyDescent="0.25">
      <c r="C23" s="137"/>
      <c r="D23" s="83" t="s">
        <v>37</v>
      </c>
      <c r="E23" s="91"/>
      <c r="F23" s="61" t="s">
        <v>113</v>
      </c>
      <c r="G23" s="91"/>
      <c r="H23" s="129"/>
      <c r="I23" s="128"/>
      <c r="J23" s="129"/>
      <c r="K23" s="128"/>
      <c r="L23" s="129"/>
      <c r="M23" s="128"/>
      <c r="N23" s="116" ph="1"/>
    </row>
    <row r="24" spans="3:14" ht="40" customHeight="1" thickTop="1" thickBot="1" x14ac:dyDescent="0.35">
      <c r="C24" s="32" ph="1"/>
      <c r="D24" s="84" t="s">
        <v>26</v>
      </c>
      <c r="E24" s="103" t="str">
        <f>IF('（削除不可！）計算データ資料'!L11=0,"",'（削除不可！）計算データ資料'!L11&amp;"g")</f>
        <v/>
      </c>
      <c r="F24" s="93" t="s">
        <v>26</v>
      </c>
      <c r="G24" s="95" t="str">
        <f>IF('（削除不可！）計算データ資料'!L12=0,"",'（削除不可！）計算データ資料'!L12&amp;"g")</f>
        <v/>
      </c>
      <c r="H24" s="93" t="s">
        <v>26</v>
      </c>
      <c r="I24" s="97" t="str">
        <f>IF('（削除不可！）計算データ資料'!L13=0,"",'（削除不可！）計算データ資料'!L13&amp;"g")</f>
        <v/>
      </c>
      <c r="J24" s="93" t="s">
        <v>26</v>
      </c>
      <c r="K24" s="97" t="str">
        <f>IF('（削除不可！）計算データ資料'!L14=0,"",'（削除不可！）計算データ資料'!L14&amp;"g")</f>
        <v/>
      </c>
      <c r="L24" s="93" t="s">
        <v>26</v>
      </c>
      <c r="M24" s="95" t="str">
        <f>IF('（削除不可！）計算データ資料'!L15=0,"",'（削除不可！）計算データ資料'!L15&amp;"g")</f>
        <v/>
      </c>
    </row>
    <row r="25" spans="3:14" ht="15" customHeight="1" x14ac:dyDescent="0.3">
      <c r="C25" s="32" ph="1"/>
      <c r="D25" s="47" ph="1"/>
      <c r="E25" s="48"/>
      <c r="F25" s="47" ph="1"/>
      <c r="G25" s="49"/>
      <c r="H25" s="47" ph="1"/>
      <c r="I25" s="49"/>
      <c r="J25" s="47" ph="1"/>
      <c r="K25" s="49"/>
      <c r="L25" s="47" ph="1"/>
      <c r="M25" s="49"/>
    </row>
    <row r="26" spans="3:14" ht="39.75" customHeight="1" x14ac:dyDescent="0.95">
      <c r="I26" s="16"/>
      <c r="L26" s="38" t="s">
        <v>40</v>
      </c>
    </row>
    <row r="27" spans="3:14" ht="40.5" customHeight="1" thickBot="1" x14ac:dyDescent="0.25">
      <c r="D27" s="52" t="s">
        <v>56</v>
      </c>
      <c r="I27" s="16"/>
    </row>
    <row r="28" spans="3:14" ht="30" customHeight="1" thickBot="1" x14ac:dyDescent="0.25">
      <c r="C28" s="6"/>
      <c r="D28" s="125" t="s">
        <v>74</v>
      </c>
      <c r="E28" s="126"/>
      <c r="F28" s="125" t="s">
        <v>75</v>
      </c>
      <c r="G28" s="126"/>
      <c r="H28" s="125" t="s">
        <v>76</v>
      </c>
      <c r="I28" s="126"/>
      <c r="J28" s="130" t="s">
        <v>27</v>
      </c>
      <c r="K28" s="126"/>
      <c r="L28" s="131" t="s">
        <v>28</v>
      </c>
      <c r="M28" s="132"/>
    </row>
    <row r="29" spans="3:14" ht="180" customHeight="1" thickBot="1" x14ac:dyDescent="0.45">
      <c r="C29" s="79" t="s">
        <v>46</v>
      </c>
      <c r="D29" s="154" t="s">
        <v>119</v>
      </c>
      <c r="E29" s="162"/>
      <c r="F29" s="154" t="s">
        <v>120</v>
      </c>
      <c r="G29" s="139"/>
      <c r="H29" s="138" t="s">
        <v>121</v>
      </c>
      <c r="I29" s="139"/>
      <c r="J29" s="138" t="s">
        <v>68</v>
      </c>
      <c r="K29" s="139"/>
      <c r="L29" s="140" t="s">
        <v>126</v>
      </c>
      <c r="M29" s="141"/>
    </row>
    <row r="30" spans="3:14" ht="40" customHeight="1" thickTop="1" x14ac:dyDescent="0.2">
      <c r="C30" s="147" t="s">
        <v>64</v>
      </c>
      <c r="D30" s="63" t="s">
        <v>59</v>
      </c>
      <c r="E30" s="64" t="s">
        <v>97</v>
      </c>
      <c r="F30" s="58" t="s">
        <v>44</v>
      </c>
      <c r="G30" s="64" t="s">
        <v>97</v>
      </c>
      <c r="H30" s="135" t="s">
        <v>60</v>
      </c>
      <c r="I30" s="143" t="s">
        <v>97</v>
      </c>
      <c r="J30" s="58" t="s">
        <v>38</v>
      </c>
      <c r="K30" s="64" t="s">
        <v>97</v>
      </c>
      <c r="L30" s="58" t="s">
        <v>122</v>
      </c>
      <c r="M30" s="64" t="s">
        <v>97</v>
      </c>
    </row>
    <row r="31" spans="3:14" ht="40" customHeight="1" thickBot="1" x14ac:dyDescent="0.25">
      <c r="C31" s="148"/>
      <c r="D31" s="71" t="s">
        <v>61</v>
      </c>
      <c r="E31" s="75"/>
      <c r="F31" s="59" t="s">
        <v>45</v>
      </c>
      <c r="G31" s="69"/>
      <c r="H31" s="142"/>
      <c r="I31" s="144"/>
      <c r="J31" s="59" t="s">
        <v>69</v>
      </c>
      <c r="K31" s="75"/>
      <c r="L31" s="59" t="s">
        <v>123</v>
      </c>
      <c r="M31" s="69"/>
    </row>
    <row r="32" spans="3:14" ht="40" customHeight="1" thickTop="1" x14ac:dyDescent="0.2">
      <c r="C32" s="136" t="s">
        <v>65</v>
      </c>
      <c r="D32" s="55" t="s">
        <v>57</v>
      </c>
      <c r="E32" s="76"/>
      <c r="F32" s="60" t="s">
        <v>42</v>
      </c>
      <c r="G32" s="65"/>
      <c r="H32" s="155" t="s">
        <v>34</v>
      </c>
      <c r="I32" s="156"/>
      <c r="J32" s="55" t="s">
        <v>36</v>
      </c>
      <c r="K32" s="76"/>
      <c r="L32" s="60" t="s">
        <v>124</v>
      </c>
      <c r="M32" s="65"/>
    </row>
    <row r="33" spans="3:14" ht="40" customHeight="1" thickBot="1" x14ac:dyDescent="0.25">
      <c r="C33" s="137"/>
      <c r="D33" s="56" t="s">
        <v>58</v>
      </c>
      <c r="E33" s="77"/>
      <c r="F33" s="61" t="s">
        <v>43</v>
      </c>
      <c r="G33" s="66"/>
      <c r="H33" s="157"/>
      <c r="I33" s="156"/>
      <c r="J33" s="56" t="s">
        <v>37</v>
      </c>
      <c r="K33" s="77"/>
      <c r="L33" s="61" t="s">
        <v>125</v>
      </c>
      <c r="M33" s="66"/>
    </row>
    <row r="34" spans="3:14" ht="40" customHeight="1" thickTop="1" thickBot="1" x14ac:dyDescent="0.35">
      <c r="C34" s="44" ph="1"/>
      <c r="D34" s="74" t="s">
        <v>26</v>
      </c>
      <c r="E34" s="72" t="str">
        <f>IF('（削除不可！）計算データ資料'!L16=0,"",'（削除不可！）計算データ資料'!L16&amp;"g")</f>
        <v/>
      </c>
      <c r="F34" s="73" t="s">
        <v>26</v>
      </c>
      <c r="G34" s="70" t="str">
        <f>IF('（削除不可！）計算データ資料'!L17=0,"",'（削除不可！）計算データ資料'!L17&amp;"g")</f>
        <v/>
      </c>
      <c r="H34" s="57" t="s">
        <v>26</v>
      </c>
      <c r="I34" s="62" t="str">
        <f>IF('（削除不可！）計算データ資料'!L18=0,"",'（削除不可！）計算データ資料'!L18&amp;"g")</f>
        <v/>
      </c>
      <c r="J34" s="57" t="s">
        <v>26</v>
      </c>
      <c r="K34" s="78" t="str">
        <f>IF('（削除不可！）計算データ資料'!L19=0,"",'（削除不可！）計算データ資料'!L19&amp;"g")</f>
        <v/>
      </c>
      <c r="L34" s="57" t="s">
        <v>26</v>
      </c>
      <c r="M34" s="70" t="str">
        <f>IF('（削除不可！）計算データ資料'!L20=0,"",'（削除不可！）計算データ資料'!L20&amp;"g")</f>
        <v/>
      </c>
    </row>
    <row r="35" spans="3:14" ht="20.149999999999999" customHeight="1" thickBot="1" x14ac:dyDescent="0.25"/>
    <row r="36" spans="3:14" ht="30" customHeight="1" thickBot="1" x14ac:dyDescent="0.25">
      <c r="C36" s="6"/>
      <c r="D36" s="152" t="s">
        <v>29</v>
      </c>
      <c r="E36" s="131"/>
      <c r="F36" s="161" t="s">
        <v>138</v>
      </c>
      <c r="G36" s="161"/>
      <c r="H36" s="161" t="s">
        <v>18</v>
      </c>
      <c r="I36" s="161"/>
      <c r="J36" s="161" t="s">
        <v>19</v>
      </c>
      <c r="K36" s="161"/>
      <c r="L36" s="161" t="s">
        <v>20</v>
      </c>
      <c r="M36" s="161"/>
    </row>
    <row r="37" spans="3:14" ht="180" customHeight="1" thickBot="1" x14ac:dyDescent="0.45">
      <c r="C37" s="54" t="s">
        <v>46</v>
      </c>
      <c r="D37" s="153" t="s">
        <v>87</v>
      </c>
      <c r="E37" s="158"/>
      <c r="F37" s="138" t="s">
        <v>133</v>
      </c>
      <c r="G37" s="158"/>
      <c r="H37" s="153" t="s">
        <v>88</v>
      </c>
      <c r="I37" s="149"/>
      <c r="J37" s="153" t="s">
        <v>89</v>
      </c>
      <c r="K37" s="149"/>
      <c r="L37" s="154" t="s">
        <v>128</v>
      </c>
      <c r="M37" s="149"/>
    </row>
    <row r="38" spans="3:14" ht="40" customHeight="1" thickTop="1" x14ac:dyDescent="0.2">
      <c r="C38" s="159" t="s">
        <v>64</v>
      </c>
      <c r="D38" s="63" t="s">
        <v>90</v>
      </c>
      <c r="E38" s="86" t="s">
        <v>97</v>
      </c>
      <c r="F38" s="58" t="s">
        <v>134</v>
      </c>
      <c r="G38" s="86" t="s">
        <v>97</v>
      </c>
      <c r="H38" s="85" t="s">
        <v>91</v>
      </c>
      <c r="I38" s="86" t="s">
        <v>97</v>
      </c>
      <c r="J38" s="85" t="s">
        <v>92</v>
      </c>
      <c r="K38" s="86" t="s">
        <v>97</v>
      </c>
      <c r="L38" s="58" t="s">
        <v>129</v>
      </c>
      <c r="M38" s="104" t="s">
        <v>97</v>
      </c>
    </row>
    <row r="39" spans="3:14" ht="40" customHeight="1" x14ac:dyDescent="0.2">
      <c r="C39" s="160"/>
      <c r="D39" s="113" t="s">
        <v>93</v>
      </c>
      <c r="E39" s="99"/>
      <c r="F39" s="111" t="s">
        <v>135</v>
      </c>
      <c r="G39" s="99"/>
      <c r="H39" s="100" t="s">
        <v>94</v>
      </c>
      <c r="I39" s="99"/>
      <c r="J39" s="100" t="s">
        <v>95</v>
      </c>
      <c r="K39" s="99"/>
      <c r="L39" s="114" t="s">
        <v>130</v>
      </c>
      <c r="M39" s="105"/>
    </row>
    <row r="40" spans="3:14" ht="40" customHeight="1" x14ac:dyDescent="0.2">
      <c r="C40" s="150" t="s">
        <v>65</v>
      </c>
      <c r="D40" s="55" t="s">
        <v>47</v>
      </c>
      <c r="E40" s="89"/>
      <c r="F40" s="60" t="s">
        <v>136</v>
      </c>
      <c r="G40" s="89"/>
      <c r="H40" s="90" t="s">
        <v>48</v>
      </c>
      <c r="I40" s="89"/>
      <c r="J40" s="90" t="s">
        <v>50</v>
      </c>
      <c r="K40" s="89"/>
      <c r="L40" s="60" t="s">
        <v>131</v>
      </c>
      <c r="M40" s="106"/>
    </row>
    <row r="41" spans="3:14" ht="40" customHeight="1" thickBot="1" x14ac:dyDescent="0.25">
      <c r="C41" s="151"/>
      <c r="D41" s="56" t="s">
        <v>127</v>
      </c>
      <c r="E41" s="91"/>
      <c r="F41" s="115" t="s">
        <v>137</v>
      </c>
      <c r="G41" s="91"/>
      <c r="H41" s="92" t="s">
        <v>49</v>
      </c>
      <c r="I41" s="91"/>
      <c r="J41" s="107" t="s">
        <v>96</v>
      </c>
      <c r="K41" s="91"/>
      <c r="L41" s="61" t="s">
        <v>132</v>
      </c>
      <c r="M41" s="108"/>
    </row>
    <row r="42" spans="3:14" ht="40" customHeight="1" thickBot="1" x14ac:dyDescent="0.35">
      <c r="C42" s="32" ph="1"/>
      <c r="D42" s="84" t="s">
        <v>26</v>
      </c>
      <c r="E42" s="103" t="str">
        <f>IF('（削除不可！）計算データ資料'!L21=0,"",'（削除不可！）計算データ資料'!L21&amp;"g")</f>
        <v/>
      </c>
      <c r="F42" s="93" t="s">
        <v>26</v>
      </c>
      <c r="G42" s="95" t="str">
        <f>IF('（削除不可！）計算データ資料'!L22=0,"",'（削除不可！）計算データ資料'!L22&amp;"g")</f>
        <v/>
      </c>
      <c r="H42" s="93" t="s">
        <v>26</v>
      </c>
      <c r="I42" s="95" t="str">
        <f>IF('（削除不可！）計算データ資料'!L23=0,"",'（削除不可！）計算データ資料'!L23&amp;"g")</f>
        <v/>
      </c>
      <c r="J42" s="93" t="s">
        <v>26</v>
      </c>
      <c r="K42" s="96" t="str">
        <f>IF('（削除不可！）計算データ資料'!L24=0,"",'（削除不可！）計算データ資料'!L24&amp;"g")</f>
        <v/>
      </c>
      <c r="L42" s="93" t="s">
        <v>26</v>
      </c>
      <c r="M42" s="109" t="str">
        <f>IF('（削除不可！）計算データ資料'!L25=0,"",'（削除不可！）計算データ資料'!L25&amp;"g")</f>
        <v/>
      </c>
    </row>
    <row r="43" spans="3:14" ht="5.25" customHeight="1" thickBot="1" x14ac:dyDescent="0.25"/>
    <row r="44" spans="3:14" ht="45" customHeight="1" thickTop="1" thickBot="1" x14ac:dyDescent="0.4">
      <c r="C44" s="68" t="s">
        <v>30</v>
      </c>
      <c r="D44" s="40" ph="1"/>
      <c r="E44" s="7"/>
      <c r="I44" s="26" ph="1"/>
      <c r="K44" s="67" t="s">
        <v>51</v>
      </c>
      <c r="L44" s="117" t="str">
        <f>IF('（削除不可！）計算データ資料'!L26=0,"",'（削除不可！）計算データ資料'!L26&amp;"g")</f>
        <v/>
      </c>
      <c r="M44" s="118"/>
      <c r="N44" s="36" t="s">
        <v>14</v>
      </c>
    </row>
    <row r="45" spans="3:14" ht="32.25" customHeight="1" x14ac:dyDescent="0.2">
      <c r="I45" s="26"/>
      <c r="J45" s="26"/>
      <c r="K45" s="26"/>
      <c r="L45" s="26"/>
      <c r="M45" s="50" t="s">
        <v>139</v>
      </c>
    </row>
    <row r="46" spans="3:14" ht="20.149999999999999" customHeight="1" x14ac:dyDescent="0.2">
      <c r="I46" s="26"/>
      <c r="J46" s="26"/>
      <c r="K46" s="26"/>
      <c r="L46" s="26"/>
      <c r="M46" s="26"/>
    </row>
    <row r="47" spans="3:14" ht="20.149999999999999" customHeight="1" x14ac:dyDescent="0.2">
      <c r="I47" s="26"/>
      <c r="J47" s="26"/>
      <c r="K47" s="26"/>
    </row>
    <row r="49" spans="2:17" ht="19" x14ac:dyDescent="0.2">
      <c r="P49" s="166"/>
      <c r="Q49" s="166"/>
    </row>
    <row r="51" spans="2:17" ht="40" customHeight="1" x14ac:dyDescent="0.35">
      <c r="C51" s="12" ph="1"/>
      <c r="K51" s="31"/>
      <c r="L51" s="13" ph="1"/>
    </row>
    <row r="52" spans="2:17" ht="29.5" x14ac:dyDescent="0.3">
      <c r="C52" s="15" ph="1"/>
    </row>
    <row r="53" spans="2:17" ht="40" customHeight="1" x14ac:dyDescent="0.2"/>
    <row r="54" spans="2:17" ht="40" customHeight="1" x14ac:dyDescent="0.2"/>
    <row r="55" spans="2:17" ht="20.149999999999999" customHeight="1" x14ac:dyDescent="0.3">
      <c r="B55" s="15" ph="1"/>
    </row>
    <row r="56" spans="2:17" ht="40" customHeight="1" x14ac:dyDescent="0.3">
      <c r="B56" s="13" ph="1"/>
    </row>
    <row r="57" spans="2:17" ht="20.149999999999999" customHeight="1" x14ac:dyDescent="0.3">
      <c r="B57" s="13" ph="1"/>
    </row>
    <row r="58" spans="2:17" s="13" customFormat="1" ht="40" customHeight="1" ph="1" x14ac:dyDescent="0.3">
      <c r="B58" s="13"/>
      <c r="C58" s="13"/>
      <c r="F58" s="13"/>
      <c r="G58" s="14" ph="1"/>
      <c r="H58" s="14" ph="1"/>
      <c r="I58" s="14"/>
      <c r="J58" s="33" ph="1"/>
      <c r="K58" s="34" ph="1"/>
    </row>
    <row r="59" spans="2:17" ht="40" customHeight="1" x14ac:dyDescent="0.3">
      <c r="D59" s="13" ph="1"/>
      <c r="H59" s="14"/>
      <c r="I59" s="14"/>
      <c r="J59" s="33" ph="1"/>
      <c r="K59" s="34"/>
      <c r="L59" s="13" ph="1"/>
    </row>
    <row r="60" spans="2:17" ht="40" customHeight="1" x14ac:dyDescent="0.3">
      <c r="D60" s="13" ph="1"/>
      <c r="H60" s="14"/>
      <c r="I60" s="14"/>
      <c r="J60" s="33" ph="1"/>
      <c r="K60" s="14" ph="1"/>
      <c r="L60" s="13" ph="1"/>
    </row>
    <row r="61" spans="2:17" ht="40" customHeight="1" x14ac:dyDescent="0.3">
      <c r="B61" s="14" ph="1"/>
    </row>
    <row r="62" spans="2:17" ht="40" customHeight="1" x14ac:dyDescent="0.2"/>
    <row r="63" spans="2:17" ht="40" customHeight="1" x14ac:dyDescent="0.2"/>
    <row r="64" spans="2:17" ht="40" customHeight="1" x14ac:dyDescent="0.2"/>
    <row r="65" spans="2:12" ht="40" customHeight="1" x14ac:dyDescent="0.2"/>
    <row r="66" spans="2:12" ht="40" customHeight="1" x14ac:dyDescent="0.2"/>
    <row r="67" spans="2:12" ht="40" customHeight="1" x14ac:dyDescent="0.2"/>
    <row r="68" spans="2:12" ht="40" customHeight="1" x14ac:dyDescent="0.2"/>
    <row r="69" spans="2:12" customFormat="1" ht="22.5" ph="1" x14ac:dyDescent="0.2">
      <c r="B69"/>
      <c r="C69"/>
      <c r="F69"/>
      <c r="I69"/>
    </row>
    <row r="70" spans="2:12" ht="22.5" x14ac:dyDescent="0.2">
      <c r="D70" ph="1"/>
      <c r="J70" ph="1"/>
      <c r="L70" ph="1"/>
    </row>
    <row r="71" spans="2:12" ht="22.5" x14ac:dyDescent="0.2">
      <c r="D71" ph="1"/>
      <c r="J71" ph="1"/>
      <c r="K71" ph="1"/>
      <c r="L71" ph="1"/>
    </row>
    <row r="72" spans="2:12" ht="22.5" x14ac:dyDescent="0.2">
      <c r="B72" ph="1"/>
    </row>
  </sheetData>
  <sheetProtection sheet="1" objects="1" scenarios="1"/>
  <mergeCells count="66">
    <mergeCell ref="B3:N3"/>
    <mergeCell ref="P49:Q49"/>
    <mergeCell ref="C12:C13"/>
    <mergeCell ref="C14:C15"/>
    <mergeCell ref="H11:I11"/>
    <mergeCell ref="J11:K11"/>
    <mergeCell ref="L11:M11"/>
    <mergeCell ref="D10:E10"/>
    <mergeCell ref="F10:G10"/>
    <mergeCell ref="F11:G11"/>
    <mergeCell ref="H10:I10"/>
    <mergeCell ref="J10:K10"/>
    <mergeCell ref="L10:M10"/>
    <mergeCell ref="D11:E11"/>
    <mergeCell ref="D18:E18"/>
    <mergeCell ref="D19:E19"/>
    <mergeCell ref="F18:G18"/>
    <mergeCell ref="H18:I18"/>
    <mergeCell ref="F28:G28"/>
    <mergeCell ref="H19:I19"/>
    <mergeCell ref="H28:I28"/>
    <mergeCell ref="D28:E28"/>
    <mergeCell ref="D29:E29"/>
    <mergeCell ref="F29:G29"/>
    <mergeCell ref="H29:I29"/>
    <mergeCell ref="F19:G19"/>
    <mergeCell ref="C40:C41"/>
    <mergeCell ref="D36:E36"/>
    <mergeCell ref="J37:K37"/>
    <mergeCell ref="L37:M37"/>
    <mergeCell ref="H32:I33"/>
    <mergeCell ref="D37:E37"/>
    <mergeCell ref="F37:G37"/>
    <mergeCell ref="H37:I37"/>
    <mergeCell ref="C38:C39"/>
    <mergeCell ref="F36:G36"/>
    <mergeCell ref="H36:I36"/>
    <mergeCell ref="J36:K36"/>
    <mergeCell ref="L36:M36"/>
    <mergeCell ref="F12:F13"/>
    <mergeCell ref="G12:G13"/>
    <mergeCell ref="L12:L13"/>
    <mergeCell ref="F14:G15"/>
    <mergeCell ref="C32:C33"/>
    <mergeCell ref="J29:K29"/>
    <mergeCell ref="L29:M29"/>
    <mergeCell ref="H30:H31"/>
    <mergeCell ref="I30:I31"/>
    <mergeCell ref="C20:C21"/>
    <mergeCell ref="C22:C23"/>
    <mergeCell ref="C30:C31"/>
    <mergeCell ref="H22:I23"/>
    <mergeCell ref="J22:K23"/>
    <mergeCell ref="J19:K19"/>
    <mergeCell ref="L19:M19"/>
    <mergeCell ref="N20:N23"/>
    <mergeCell ref="L44:M44"/>
    <mergeCell ref="M12:M13"/>
    <mergeCell ref="J20:J21"/>
    <mergeCell ref="K20:K21"/>
    <mergeCell ref="J18:K18"/>
    <mergeCell ref="L18:M18"/>
    <mergeCell ref="L14:M15"/>
    <mergeCell ref="J28:K28"/>
    <mergeCell ref="L28:M28"/>
    <mergeCell ref="L22:M23"/>
  </mergeCells>
  <phoneticPr fontId="40" type="Hiragana" alignment="distributed"/>
  <dataValidations count="2">
    <dataValidation type="list" allowBlank="1" showInputMessage="1" showErrorMessage="1" sqref="E40:E41 E14:E15 E22:E23 I40:I41 G32:G33 K32:K33 M40:M41 M32:M33 G40:G41 G22:G23 I14:I15 K14:K15 K40:K41 E32:E33" xr:uid="{8C22336C-E52D-41BB-92FD-4E928C983B13}">
      <formula1>"-,1,2,3,4,5"</formula1>
    </dataValidation>
    <dataValidation type="list" showInputMessage="1" showErrorMessage="1" sqref="E12:E13 I38:I39 K38:K39 I30 I12:I13 K12:K13 E20:E21 M12 I20:I21 G20:G21 M20:M21 K20 K30:K31 G30:G31 M38:M39 M30:M31 E38:E39 G38:G39 G12 E30:E31" xr:uid="{F4BEF264-854B-45D1-94CE-A39B17B1C3CE}">
      <formula1>"　,✔"</formula1>
    </dataValidation>
  </dataValidations>
  <printOptions horizontalCentered="1"/>
  <pageMargins left="0" right="0" top="0.19685039370078741" bottom="0" header="0" footer="0"/>
  <pageSetup paperSize="9" scale="55" orientation="landscape" r:id="rId1"/>
  <rowBreaks count="1" manualBreakCount="1">
    <brk id="25" min="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24C5-749F-4604-9896-1FF06C23BAA4}">
  <sheetPr codeName="Sheet4"/>
  <dimension ref="A2:L37"/>
  <sheetViews>
    <sheetView zoomScaleNormal="100" workbookViewId="0">
      <selection activeCell="J26" sqref="J26"/>
    </sheetView>
  </sheetViews>
  <sheetFormatPr defaultRowHeight="14" x14ac:dyDescent="0.2"/>
  <cols>
    <col min="2" max="3" width="9" style="16"/>
    <col min="7" max="7" width="11.75" customWidth="1"/>
    <col min="9" max="9" width="13" customWidth="1"/>
    <col min="10" max="10" width="14.5" customWidth="1"/>
    <col min="11" max="11" width="14.58203125" customWidth="1"/>
  </cols>
  <sheetData>
    <row r="2" spans="1:12" ht="14.5" thickBot="1" x14ac:dyDescent="0.25"/>
    <row r="3" spans="1:12" ht="19.5" thickBot="1" x14ac:dyDescent="0.25">
      <c r="B3" s="24"/>
      <c r="C3" s="25" t="s">
        <v>0</v>
      </c>
      <c r="D3" s="23"/>
      <c r="E3" s="18"/>
      <c r="F3" s="176"/>
      <c r="G3" s="176"/>
      <c r="H3" s="18"/>
      <c r="I3" s="18"/>
      <c r="J3" s="18"/>
      <c r="K3" s="18"/>
      <c r="L3" s="19"/>
    </row>
    <row r="4" spans="1:12" x14ac:dyDescent="0.2">
      <c r="B4" s="20"/>
      <c r="L4" s="8"/>
    </row>
    <row r="5" spans="1:12" x14ac:dyDescent="0.2">
      <c r="B5" s="20" t="s">
        <v>1</v>
      </c>
      <c r="C5" s="16" t="s">
        <v>2</v>
      </c>
      <c r="D5" t="s">
        <v>3</v>
      </c>
      <c r="E5" t="s">
        <v>4</v>
      </c>
      <c r="F5" t="s">
        <v>9</v>
      </c>
      <c r="G5" t="s">
        <v>10</v>
      </c>
      <c r="H5" t="s">
        <v>5</v>
      </c>
      <c r="I5" t="s">
        <v>6</v>
      </c>
      <c r="J5" t="s">
        <v>7</v>
      </c>
      <c r="K5" t="s">
        <v>8</v>
      </c>
      <c r="L5" s="8" t="s">
        <v>16</v>
      </c>
    </row>
    <row r="6" spans="1:12" x14ac:dyDescent="0.2">
      <c r="A6" s="4"/>
      <c r="B6" s="20">
        <v>1</v>
      </c>
      <c r="C6" s="16">
        <v>144</v>
      </c>
      <c r="D6">
        <f>COUNTIF(中高一般!E12,"✔")</f>
        <v>0</v>
      </c>
      <c r="E6">
        <f>C6*D6</f>
        <v>0</v>
      </c>
      <c r="F6">
        <f>COUNTIF(中高一般!E13,"✔")</f>
        <v>0</v>
      </c>
      <c r="G6">
        <f>C6*F6*7</f>
        <v>0</v>
      </c>
      <c r="H6" t="e">
        <f>VLOOKUP(中高一般!E14,$B$31:$C$37,2,FALSE)</f>
        <v>#N/A</v>
      </c>
      <c r="I6">
        <f>IF(中高一般!E14="",0,C6*H6)</f>
        <v>0</v>
      </c>
      <c r="J6" t="e">
        <f>VLOOKUP(中高一般!E15,$B$31:$C$37,2,FALSE)</f>
        <v>#N/A</v>
      </c>
      <c r="K6">
        <f>IF(中高一般!E15="",0,C6*J6*7)</f>
        <v>0</v>
      </c>
      <c r="L6" s="8">
        <f>E6+G6+I6+K6</f>
        <v>0</v>
      </c>
    </row>
    <row r="7" spans="1:12" x14ac:dyDescent="0.2">
      <c r="A7" s="4" t="s">
        <v>15</v>
      </c>
      <c r="B7" s="20">
        <v>2</v>
      </c>
      <c r="C7" s="16">
        <v>280</v>
      </c>
      <c r="D7">
        <f>COUNTIF(中高一般!G12:G13,"✔")</f>
        <v>0</v>
      </c>
      <c r="E7">
        <f>C7*D7</f>
        <v>0</v>
      </c>
      <c r="F7" s="37">
        <v>0</v>
      </c>
      <c r="G7" s="37">
        <v>0</v>
      </c>
      <c r="H7" s="37">
        <v>0</v>
      </c>
      <c r="I7" s="37">
        <f>C7*H7</f>
        <v>0</v>
      </c>
      <c r="J7" s="37">
        <v>0</v>
      </c>
      <c r="K7" s="37">
        <v>0</v>
      </c>
      <c r="L7" s="8">
        <f t="shared" ref="L7:L25" si="0">E7+G7+I7+K7</f>
        <v>0</v>
      </c>
    </row>
    <row r="8" spans="1:12" x14ac:dyDescent="0.2">
      <c r="A8" s="4"/>
      <c r="B8" s="20">
        <v>3</v>
      </c>
      <c r="C8" s="16">
        <v>36</v>
      </c>
      <c r="D8">
        <f>COUNTIF(中高一般!I12,"✔")</f>
        <v>0</v>
      </c>
      <c r="E8">
        <f t="shared" ref="E8:E25" si="1">C8*D8</f>
        <v>0</v>
      </c>
      <c r="F8">
        <f>COUNTIF(中高一般!I13,"✔")</f>
        <v>0</v>
      </c>
      <c r="G8">
        <f t="shared" ref="G8:G25" si="2">C8*F8*7</f>
        <v>0</v>
      </c>
      <c r="H8" t="e">
        <f>VLOOKUP(中高一般!I14,$B$31:$C$37,2,FALSE)</f>
        <v>#N/A</v>
      </c>
      <c r="I8">
        <f>IF(中高一般!I14="",0,C8*H8)</f>
        <v>0</v>
      </c>
      <c r="J8" t="e">
        <f>VLOOKUP(中高一般!I15,$B$31:$C$37,2,FALSE)</f>
        <v>#N/A</v>
      </c>
      <c r="K8">
        <f>IF(中高一般!I15="",0,C8*J8*7)</f>
        <v>0</v>
      </c>
      <c r="L8" s="8">
        <f t="shared" si="0"/>
        <v>0</v>
      </c>
    </row>
    <row r="9" spans="1:12" x14ac:dyDescent="0.2">
      <c r="A9" s="4"/>
      <c r="B9" s="20">
        <v>4</v>
      </c>
      <c r="C9" s="16">
        <v>70</v>
      </c>
      <c r="D9">
        <f>COUNTIF(中高一般!K12,"✔")</f>
        <v>0</v>
      </c>
      <c r="E9">
        <f t="shared" si="1"/>
        <v>0</v>
      </c>
      <c r="F9">
        <f>COUNTIF(中高一般!K13,"✔")</f>
        <v>0</v>
      </c>
      <c r="G9">
        <f t="shared" si="2"/>
        <v>0</v>
      </c>
      <c r="H9" t="e">
        <f>VLOOKUP(中高一般!K14,$B$31:$C$37,2,FALSE)</f>
        <v>#N/A</v>
      </c>
      <c r="I9">
        <f>IF(中高一般!K14="",0,C9*H9)</f>
        <v>0</v>
      </c>
      <c r="J9" t="e">
        <f>VLOOKUP(中高一般!K15,$B$31:$C$37,2,FALSE)</f>
        <v>#N/A</v>
      </c>
      <c r="K9">
        <f>IF(中高一般!K15="",0,C9*J9*7)</f>
        <v>0</v>
      </c>
      <c r="L9" s="8">
        <f t="shared" si="0"/>
        <v>0</v>
      </c>
    </row>
    <row r="10" spans="1:12" x14ac:dyDescent="0.2">
      <c r="A10" s="4" t="s">
        <v>15</v>
      </c>
      <c r="B10" s="20">
        <v>5</v>
      </c>
      <c r="C10" s="16">
        <v>819</v>
      </c>
      <c r="D10">
        <f>COUNTIF(中高一般!M12:M13,"✔")</f>
        <v>0</v>
      </c>
      <c r="E10">
        <f>C10*D10</f>
        <v>0</v>
      </c>
      <c r="F10" s="37">
        <v>0</v>
      </c>
      <c r="G10" s="37">
        <v>0</v>
      </c>
      <c r="H10" s="37">
        <v>0</v>
      </c>
      <c r="I10" s="37">
        <f t="shared" ref="I10:I18" si="3">C10*H10</f>
        <v>0</v>
      </c>
      <c r="J10" s="37">
        <v>0</v>
      </c>
      <c r="K10" s="37">
        <v>0</v>
      </c>
      <c r="L10" s="8">
        <f t="shared" si="0"/>
        <v>0</v>
      </c>
    </row>
    <row r="11" spans="1:12" x14ac:dyDescent="0.2">
      <c r="A11" s="4"/>
      <c r="B11" s="20">
        <v>6</v>
      </c>
      <c r="C11" s="16">
        <v>19</v>
      </c>
      <c r="D11">
        <f>COUNTIF(中高一般!E20,"✔")</f>
        <v>0</v>
      </c>
      <c r="E11">
        <f t="shared" si="1"/>
        <v>0</v>
      </c>
      <c r="F11">
        <f>COUNTIF(中高一般!E21,"✔")</f>
        <v>0</v>
      </c>
      <c r="G11">
        <f t="shared" si="2"/>
        <v>0</v>
      </c>
      <c r="H11" t="e">
        <f>VLOOKUP(中高一般!E22,$B$31:$C$37,2,FALSE)</f>
        <v>#N/A</v>
      </c>
      <c r="I11">
        <f>IF(中高一般!E22="",0,C11*H11)</f>
        <v>0</v>
      </c>
      <c r="J11" t="e">
        <f>VLOOKUP(中高一般!E23,$B$31:$C$37,2,FALSE)</f>
        <v>#N/A</v>
      </c>
      <c r="K11">
        <f>IF(中高一般!E23="",0,C11*J11*7)</f>
        <v>0</v>
      </c>
      <c r="L11" s="8">
        <f t="shared" si="0"/>
        <v>0</v>
      </c>
    </row>
    <row r="12" spans="1:12" x14ac:dyDescent="0.2">
      <c r="A12" s="4"/>
      <c r="B12" s="20">
        <v>7</v>
      </c>
      <c r="C12" s="16">
        <v>103</v>
      </c>
      <c r="D12">
        <f>COUNTIF(中高一般!G20,"✔")</f>
        <v>0</v>
      </c>
      <c r="E12">
        <f t="shared" si="1"/>
        <v>0</v>
      </c>
      <c r="F12">
        <f>COUNTIF(中高一般!G21,"✔")</f>
        <v>0</v>
      </c>
      <c r="G12">
        <f t="shared" si="2"/>
        <v>0</v>
      </c>
      <c r="H12" t="e">
        <f>VLOOKUP(中高一般!G22,$B$31:$C$37,2,FALSE)</f>
        <v>#N/A</v>
      </c>
      <c r="I12">
        <f>IF(中高一般!G22="",0,C12*H12)</f>
        <v>0</v>
      </c>
      <c r="J12" t="e">
        <f>VLOOKUP(中高一般!G23,$B$31:$C$37,2,FALSE)</f>
        <v>#N/A</v>
      </c>
      <c r="K12">
        <f>IF(中高一般!G23="",0,C12*J12*7)</f>
        <v>0</v>
      </c>
      <c r="L12" s="8">
        <f t="shared" si="0"/>
        <v>0</v>
      </c>
    </row>
    <row r="13" spans="1:12" x14ac:dyDescent="0.2">
      <c r="A13" s="4" t="s">
        <v>12</v>
      </c>
      <c r="B13" s="20">
        <v>8</v>
      </c>
      <c r="C13" s="16">
        <v>292</v>
      </c>
      <c r="D13">
        <f>COUNTIF(中高一般!I20,"✔")</f>
        <v>0</v>
      </c>
      <c r="E13">
        <f t="shared" si="1"/>
        <v>0</v>
      </c>
      <c r="F13">
        <f>COUNTIF(中高一般!I21,"✔")</f>
        <v>0</v>
      </c>
      <c r="G13">
        <f t="shared" si="2"/>
        <v>0</v>
      </c>
      <c r="H13" s="37">
        <v>0</v>
      </c>
      <c r="I13" s="37">
        <f t="shared" si="3"/>
        <v>0</v>
      </c>
      <c r="J13" s="37">
        <v>0</v>
      </c>
      <c r="K13" s="37">
        <v>0</v>
      </c>
      <c r="L13" s="8">
        <f t="shared" si="0"/>
        <v>0</v>
      </c>
    </row>
    <row r="14" spans="1:12" x14ac:dyDescent="0.2">
      <c r="A14" s="4" t="s">
        <v>15</v>
      </c>
      <c r="B14" s="20">
        <v>9</v>
      </c>
      <c r="C14" s="16">
        <v>231</v>
      </c>
      <c r="D14">
        <f>COUNTIF(中高一般!K20:K21,"✔")</f>
        <v>0</v>
      </c>
      <c r="E14">
        <f>C14*D14</f>
        <v>0</v>
      </c>
      <c r="F14" s="37">
        <v>0</v>
      </c>
      <c r="G14" s="37">
        <v>0</v>
      </c>
      <c r="H14" s="37">
        <v>0</v>
      </c>
      <c r="I14" s="37">
        <f t="shared" si="3"/>
        <v>0</v>
      </c>
      <c r="J14" s="37">
        <v>0</v>
      </c>
      <c r="K14" s="37">
        <v>0</v>
      </c>
      <c r="L14" s="8">
        <f t="shared" si="0"/>
        <v>0</v>
      </c>
    </row>
    <row r="15" spans="1:12" x14ac:dyDescent="0.2">
      <c r="A15" s="4"/>
      <c r="B15" s="20">
        <v>10</v>
      </c>
      <c r="C15" s="16">
        <v>53</v>
      </c>
      <c r="D15">
        <f>COUNTIF(中高一般!M20,"✔")</f>
        <v>0</v>
      </c>
      <c r="E15">
        <f t="shared" si="1"/>
        <v>0</v>
      </c>
      <c r="F15">
        <f>COUNTIF(中高一般!M21,"✔")</f>
        <v>0</v>
      </c>
      <c r="G15">
        <f t="shared" si="2"/>
        <v>0</v>
      </c>
      <c r="H15" t="e">
        <f>VLOOKUP(中高一般!M22,$B$31:$C$37,2,FALSE)</f>
        <v>#N/A</v>
      </c>
      <c r="I15">
        <f>IF(中高一般!M22="",0,C15*H15)</f>
        <v>0</v>
      </c>
      <c r="J15" t="e">
        <f>VLOOKUP(中高一般!M23,$B$31:$C$37,2,FALSE)</f>
        <v>#N/A</v>
      </c>
      <c r="K15">
        <f>IF(中高一般!M23="",0,C15*J15*7)</f>
        <v>0</v>
      </c>
      <c r="L15" s="8">
        <f>E15+G15+I15+K15</f>
        <v>0</v>
      </c>
    </row>
    <row r="16" spans="1:12" x14ac:dyDescent="0.2">
      <c r="A16" s="4"/>
      <c r="B16" s="20">
        <v>11</v>
      </c>
      <c r="C16" s="16">
        <v>135</v>
      </c>
      <c r="D16">
        <f>COUNTIF(中高一般!E30,"✔")</f>
        <v>0</v>
      </c>
      <c r="E16">
        <f t="shared" si="1"/>
        <v>0</v>
      </c>
      <c r="F16">
        <f>COUNTIF(中高一般!E31,"✔")</f>
        <v>0</v>
      </c>
      <c r="G16">
        <f t="shared" si="2"/>
        <v>0</v>
      </c>
      <c r="H16" t="e">
        <f>VLOOKUP(中高一般!E32,$B$31:$C$37,2,FALSE)</f>
        <v>#N/A</v>
      </c>
      <c r="I16">
        <f>IF(中高一般!E32="",0,C16*H16)</f>
        <v>0</v>
      </c>
      <c r="J16" t="e">
        <f>VLOOKUP(中高一般!E33,$B$31:$C$37,2,FALSE)</f>
        <v>#N/A</v>
      </c>
      <c r="K16">
        <f>IF(中高一般!E33="",0,C16*J16*7)</f>
        <v>0</v>
      </c>
      <c r="L16" s="8">
        <f t="shared" si="0"/>
        <v>0</v>
      </c>
    </row>
    <row r="17" spans="1:12" x14ac:dyDescent="0.2">
      <c r="A17" s="4"/>
      <c r="B17" s="20">
        <v>12</v>
      </c>
      <c r="C17" s="16">
        <v>55</v>
      </c>
      <c r="D17">
        <f>COUNTIF(中高一般!G30,"✔")</f>
        <v>0</v>
      </c>
      <c r="E17">
        <f t="shared" si="1"/>
        <v>0</v>
      </c>
      <c r="F17">
        <f>COUNTIF(中高一般!G31,"✔")</f>
        <v>0</v>
      </c>
      <c r="G17">
        <f t="shared" si="2"/>
        <v>0</v>
      </c>
      <c r="H17" t="e">
        <f>VLOOKUP(中高一般!G32,$B$31:$C$37,2,FALSE)</f>
        <v>#N/A</v>
      </c>
      <c r="I17">
        <f>IF(中高一般!G32="",0,C17*H17)</f>
        <v>0</v>
      </c>
      <c r="J17" t="e">
        <f>VLOOKUP(中高一般!G33,$B$31:$C$37,2,FALSE)</f>
        <v>#N/A</v>
      </c>
      <c r="K17">
        <f>IF(中高一般!G33="",0,C17*J17*7)</f>
        <v>0</v>
      </c>
      <c r="L17" s="8">
        <f t="shared" si="0"/>
        <v>0</v>
      </c>
    </row>
    <row r="18" spans="1:12" x14ac:dyDescent="0.2">
      <c r="A18" s="4" t="s">
        <v>15</v>
      </c>
      <c r="B18" s="20">
        <v>13</v>
      </c>
      <c r="C18" s="16">
        <v>539</v>
      </c>
      <c r="D18">
        <f>COUNTIF(中高一般!I30:I31,"✔")</f>
        <v>0</v>
      </c>
      <c r="E18">
        <f>C18*D18</f>
        <v>0</v>
      </c>
      <c r="F18" s="37">
        <v>0</v>
      </c>
      <c r="G18" s="37">
        <v>0</v>
      </c>
      <c r="H18" s="37">
        <v>0</v>
      </c>
      <c r="I18" s="37">
        <f t="shared" si="3"/>
        <v>0</v>
      </c>
      <c r="J18" s="37">
        <v>0</v>
      </c>
      <c r="K18" s="37">
        <v>0</v>
      </c>
      <c r="L18" s="8">
        <f t="shared" si="0"/>
        <v>0</v>
      </c>
    </row>
    <row r="19" spans="1:12" x14ac:dyDescent="0.2">
      <c r="A19" s="4"/>
      <c r="B19" s="20">
        <v>14</v>
      </c>
      <c r="C19" s="16">
        <v>19</v>
      </c>
      <c r="D19">
        <f>COUNTIF(中高一般!K30,"✔")</f>
        <v>0</v>
      </c>
      <c r="E19">
        <f t="shared" si="1"/>
        <v>0</v>
      </c>
      <c r="F19">
        <f>COUNTIF(中高一般!K31,"✔")</f>
        <v>0</v>
      </c>
      <c r="G19">
        <f t="shared" si="2"/>
        <v>0</v>
      </c>
      <c r="H19" t="e">
        <f>VLOOKUP(中高一般!K32,$B$31:$C$37,2,FALSE)</f>
        <v>#N/A</v>
      </c>
      <c r="I19">
        <f>IF(中高一般!K32="",0,C19*H19)</f>
        <v>0</v>
      </c>
      <c r="J19" t="e">
        <f>VLOOKUP(中高一般!K33,$B$31:$C$37,2,FALSE)</f>
        <v>#N/A</v>
      </c>
      <c r="K19">
        <f>IF(中高一般!K33="",0,C19*J19*7)</f>
        <v>0</v>
      </c>
      <c r="L19" s="8">
        <f t="shared" si="0"/>
        <v>0</v>
      </c>
    </row>
    <row r="20" spans="1:12" x14ac:dyDescent="0.2">
      <c r="A20" s="4"/>
      <c r="B20" s="20">
        <v>15</v>
      </c>
      <c r="C20" s="16">
        <v>18</v>
      </c>
      <c r="D20">
        <f>COUNTIF(中高一般!M30,"✔")</f>
        <v>0</v>
      </c>
      <c r="E20">
        <f t="shared" si="1"/>
        <v>0</v>
      </c>
      <c r="F20">
        <f>COUNTIF(中高一般!M31,"✔")</f>
        <v>0</v>
      </c>
      <c r="G20">
        <f t="shared" si="2"/>
        <v>0</v>
      </c>
      <c r="H20" t="e">
        <f>VLOOKUP(中高一般!M32,$B$31:$C$37,2,FALSE)</f>
        <v>#N/A</v>
      </c>
      <c r="I20">
        <f>IF(中高一般!M32="",0,C20*H20)</f>
        <v>0</v>
      </c>
      <c r="J20" t="e">
        <f>VLOOKUP(中高一般!M33,$B$31:$C$37,2,FALSE)</f>
        <v>#N/A</v>
      </c>
      <c r="K20">
        <f>IF(中高一般!M33="",0,C20*J20*7)</f>
        <v>0</v>
      </c>
      <c r="L20" s="8">
        <f t="shared" si="0"/>
        <v>0</v>
      </c>
    </row>
    <row r="21" spans="1:12" x14ac:dyDescent="0.2">
      <c r="A21" s="4"/>
      <c r="B21" s="20">
        <v>16</v>
      </c>
      <c r="C21" s="16">
        <v>97</v>
      </c>
      <c r="D21">
        <f>COUNTIF(中高一般!E38,"✔")</f>
        <v>0</v>
      </c>
      <c r="E21">
        <f t="shared" si="1"/>
        <v>0</v>
      </c>
      <c r="F21">
        <f>COUNTIF(中高一般!E39,"✔")</f>
        <v>0</v>
      </c>
      <c r="G21">
        <f t="shared" si="2"/>
        <v>0</v>
      </c>
      <c r="H21" t="e">
        <f>VLOOKUP(中高一般!E40,$B$31:$C$37,2,FALSE)</f>
        <v>#N/A</v>
      </c>
      <c r="I21">
        <f>IF(中高一般!E40="",0,C21*H21)</f>
        <v>0</v>
      </c>
      <c r="J21" t="e">
        <f>VLOOKUP(中高一般!E41,$B$31:$C$37,2,FALSE)</f>
        <v>#N/A</v>
      </c>
      <c r="K21">
        <f>IF(中高一般!E41="",0,C21*J21*7)</f>
        <v>0</v>
      </c>
      <c r="L21" s="8">
        <f t="shared" si="0"/>
        <v>0</v>
      </c>
    </row>
    <row r="22" spans="1:12" x14ac:dyDescent="0.2">
      <c r="A22" s="4"/>
      <c r="B22" s="20">
        <v>17</v>
      </c>
      <c r="C22" s="16">
        <v>470</v>
      </c>
      <c r="D22">
        <f>COUNTIF(中高一般!G38,"✔")</f>
        <v>0</v>
      </c>
      <c r="E22">
        <f t="shared" si="1"/>
        <v>0</v>
      </c>
      <c r="F22">
        <f>COUNTIF(中高一般!G39,"✔")</f>
        <v>0</v>
      </c>
      <c r="G22">
        <f t="shared" si="2"/>
        <v>0</v>
      </c>
      <c r="H22" t="e">
        <f>VLOOKUP(中高一般!G40,$B$31:$C$37,2,FALSE)</f>
        <v>#N/A</v>
      </c>
      <c r="I22">
        <f>IF(中高一般!G40="",0,C22*H22)</f>
        <v>0</v>
      </c>
      <c r="J22" t="e">
        <f>VLOOKUP(中高一般!G41,$B$31:$C$37,2,FALSE)</f>
        <v>#N/A</v>
      </c>
      <c r="K22">
        <f>IF(中高一般!G41="",0,C22*J22*7)</f>
        <v>0</v>
      </c>
      <c r="L22" s="8">
        <f t="shared" si="0"/>
        <v>0</v>
      </c>
    </row>
    <row r="23" spans="1:12" x14ac:dyDescent="0.2">
      <c r="A23" s="4"/>
      <c r="B23" s="20">
        <v>18</v>
      </c>
      <c r="C23" s="16">
        <v>33</v>
      </c>
      <c r="D23">
        <f>COUNTIF(中高一般!I38,"✔")</f>
        <v>0</v>
      </c>
      <c r="E23">
        <f t="shared" si="1"/>
        <v>0</v>
      </c>
      <c r="F23">
        <f>COUNTIF(中高一般!I39,"✔")</f>
        <v>0</v>
      </c>
      <c r="G23">
        <f t="shared" si="2"/>
        <v>0</v>
      </c>
      <c r="H23" t="e">
        <f>VLOOKUP(中高一般!I40,$B$31:$C$37,2,FALSE)</f>
        <v>#N/A</v>
      </c>
      <c r="I23">
        <f>IF(中高一般!I40="",0,C23*H23)</f>
        <v>0</v>
      </c>
      <c r="J23" t="e">
        <f>VLOOKUP(中高一般!I41,$B$31:$C$37,2,FALSE)</f>
        <v>#N/A</v>
      </c>
      <c r="K23">
        <f>IF(中高一般!I41="",0,C23*J23*7)</f>
        <v>0</v>
      </c>
      <c r="L23" s="8">
        <f t="shared" si="0"/>
        <v>0</v>
      </c>
    </row>
    <row r="24" spans="1:12" x14ac:dyDescent="0.2">
      <c r="A24" s="4"/>
      <c r="B24" s="20">
        <v>19</v>
      </c>
      <c r="C24" s="16">
        <v>47</v>
      </c>
      <c r="D24">
        <f>COUNTIF(中高一般!K38,"✔")</f>
        <v>0</v>
      </c>
      <c r="E24">
        <f t="shared" si="1"/>
        <v>0</v>
      </c>
      <c r="F24">
        <f>COUNTIF(中高一般!K39,"✔")</f>
        <v>0</v>
      </c>
      <c r="G24">
        <f t="shared" si="2"/>
        <v>0</v>
      </c>
      <c r="H24" t="e">
        <f>VLOOKUP(中高一般!K40,$B$31:$C$37,2,FALSE)</f>
        <v>#N/A</v>
      </c>
      <c r="I24">
        <f>IF(中高一般!K40="",0,C24*H24)</f>
        <v>0</v>
      </c>
      <c r="J24" t="e">
        <f>VLOOKUP(中高一般!K41,$B$31:$C$37,2,FALSE)</f>
        <v>#N/A</v>
      </c>
      <c r="K24">
        <f>IF(中高一般!K41="",0,C24*J24*7)</f>
        <v>0</v>
      </c>
      <c r="L24" s="8">
        <f t="shared" si="0"/>
        <v>0</v>
      </c>
    </row>
    <row r="25" spans="1:12" x14ac:dyDescent="0.2">
      <c r="A25" s="4"/>
      <c r="B25" s="20">
        <v>20</v>
      </c>
      <c r="C25" s="16">
        <v>188</v>
      </c>
      <c r="D25">
        <f>COUNTIF(中高一般!M38,"✔")</f>
        <v>0</v>
      </c>
      <c r="E25">
        <f t="shared" si="1"/>
        <v>0</v>
      </c>
      <c r="F25">
        <f>COUNTIF(中高一般!M39,"✔")</f>
        <v>0</v>
      </c>
      <c r="G25">
        <f t="shared" si="2"/>
        <v>0</v>
      </c>
      <c r="H25" t="e">
        <f>VLOOKUP(中高一般!M40,$B$31:$C$37,2,FALSE)</f>
        <v>#N/A</v>
      </c>
      <c r="I25">
        <f>IF(中高一般!M40="",0,C25*H25)</f>
        <v>0</v>
      </c>
      <c r="J25" t="e">
        <f>VLOOKUP(中高一般!M41,$B$31:$C$37,2,FALSE)</f>
        <v>#N/A</v>
      </c>
      <c r="K25">
        <f>IF(中高一般!M41="",0,C25*J25*7)</f>
        <v>0</v>
      </c>
      <c r="L25" s="8">
        <f t="shared" si="0"/>
        <v>0</v>
      </c>
    </row>
    <row r="26" spans="1:12" x14ac:dyDescent="0.2">
      <c r="B26" s="20" t="s">
        <v>4</v>
      </c>
      <c r="C26" s="16">
        <f>SUM(C6:C25)</f>
        <v>3648</v>
      </c>
      <c r="E26">
        <f>SUM(E6:E25)</f>
        <v>0</v>
      </c>
      <c r="G26">
        <f>SUM(G6:G25)</f>
        <v>0</v>
      </c>
      <c r="I26">
        <f>SUM(I6:I25)</f>
        <v>0</v>
      </c>
      <c r="K26">
        <f>SUM(K6:K25)</f>
        <v>0</v>
      </c>
      <c r="L26" s="8">
        <f>SUM(E26,G26,I26,K26)</f>
        <v>0</v>
      </c>
    </row>
    <row r="27" spans="1:12" ht="14.5" thickBot="1" x14ac:dyDescent="0.25">
      <c r="B27" s="21"/>
      <c r="C27" s="22"/>
      <c r="D27" s="7"/>
      <c r="E27" s="7"/>
      <c r="F27" s="7"/>
      <c r="G27" s="7"/>
      <c r="H27" s="7"/>
      <c r="I27" s="7"/>
      <c r="J27" s="7"/>
      <c r="K27" s="7"/>
      <c r="L27" s="9" t="s">
        <v>17</v>
      </c>
    </row>
    <row r="28" spans="1:12" ht="14.5" thickBot="1" x14ac:dyDescent="0.25"/>
    <row r="29" spans="1:12" x14ac:dyDescent="0.2">
      <c r="B29" s="17" t="s">
        <v>11</v>
      </c>
      <c r="C29" s="27"/>
    </row>
    <row r="30" spans="1:12" x14ac:dyDescent="0.2">
      <c r="B30" s="28"/>
      <c r="C30" s="29"/>
    </row>
    <row r="31" spans="1:12" x14ac:dyDescent="0.2">
      <c r="B31" s="20" t="s">
        <v>13</v>
      </c>
      <c r="C31" s="29">
        <v>0</v>
      </c>
    </row>
    <row r="32" spans="1:12" x14ac:dyDescent="0.2">
      <c r="B32" s="20">
        <v>1</v>
      </c>
      <c r="C32" s="29">
        <v>1</v>
      </c>
    </row>
    <row r="33" spans="2:3" x14ac:dyDescent="0.2">
      <c r="B33" s="20">
        <v>2</v>
      </c>
      <c r="C33" s="29">
        <v>2</v>
      </c>
    </row>
    <row r="34" spans="2:3" x14ac:dyDescent="0.2">
      <c r="B34" s="20">
        <v>3</v>
      </c>
      <c r="C34" s="29">
        <v>3</v>
      </c>
    </row>
    <row r="35" spans="2:3" x14ac:dyDescent="0.2">
      <c r="B35" s="20">
        <v>4</v>
      </c>
      <c r="C35" s="29">
        <v>4</v>
      </c>
    </row>
    <row r="36" spans="2:3" x14ac:dyDescent="0.2">
      <c r="B36" s="20">
        <v>5</v>
      </c>
      <c r="C36" s="29">
        <v>5</v>
      </c>
    </row>
    <row r="37" spans="2:3" ht="14.5" thickBot="1" x14ac:dyDescent="0.25">
      <c r="B37" s="21">
        <v>6</v>
      </c>
      <c r="C37" s="30">
        <v>6</v>
      </c>
    </row>
  </sheetData>
  <sheetProtection sheet="1" formatColumns="0" formatRows="0" insertColumns="0" insertRows="0" insertHyperlinks="0" deleteColumns="0" deleteRows="0" sort="0"/>
  <mergeCells count="1">
    <mergeCell ref="F3:G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中高一般</vt:lpstr>
      <vt:lpstr>（削除不可！）計算データ資料</vt:lpstr>
      <vt:lpstr>中高一般!Print_Area</vt:lpstr>
      <vt:lpstr>中高一般!Print_Titles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遠藤 義也（温暖化対策課）</cp:lastModifiedBy>
  <cp:lastPrinted>2025-01-16T09:06:59Z</cp:lastPrinted>
  <dcterms:created xsi:type="dcterms:W3CDTF">2023-05-23T00:03:09Z</dcterms:created>
  <dcterms:modified xsi:type="dcterms:W3CDTF">2025-01-16T09:07:18Z</dcterms:modified>
</cp:coreProperties>
</file>