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66925"/>
  <mc:AlternateContent xmlns:mc="http://schemas.openxmlformats.org/markup-compatibility/2006">
    <mc:Choice Requires="x15">
      <x15ac:absPath xmlns:x15ac="http://schemas.microsoft.com/office/spreadsheetml/2010/11/ac" url="C:\Users\114812\Box\【02_課所共有】05_02_温暖化対策課\R06年度\総務・エコライフ推進担当\08_エコライフ推進\08_02_エコライフDAY＆WEEK\08_02_080_チェックシート（夏）\印刷用チェックシート\"/>
    </mc:Choice>
  </mc:AlternateContent>
  <xr:revisionPtr revIDLastSave="0" documentId="8_{23BDE884-7A7E-464F-B847-478B580AC5CF}" xr6:coauthVersionLast="36" xr6:coauthVersionMax="36" xr10:uidLastSave="{00000000-0000-0000-0000-000000000000}"/>
  <bookViews>
    <workbookView xWindow="0" yWindow="0" windowWidth="20490" windowHeight="7700" xr2:uid="{9FE9AE19-2557-46A0-93E8-8720873D5FB0}"/>
  </bookViews>
  <sheets>
    <sheet name="中高一般" sheetId="4" r:id="rId1"/>
    <sheet name="（削除不可！）計算データ資料" sheetId="6" r:id="rId2"/>
  </sheets>
  <definedNames>
    <definedName name="_xlnm.Print_Area" localSheetId="0">中高一般!$B$3:$N$45</definedName>
    <definedName name="_xlnm.Print_Titles" localSheetId="0">中高一般!$3:$3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6" l="1"/>
  <c r="I6" i="6" s="1"/>
  <c r="J25" i="6" l="1"/>
  <c r="K25" i="6" s="1"/>
  <c r="J24" i="6"/>
  <c r="K24" i="6" s="1"/>
  <c r="J23" i="6"/>
  <c r="K23" i="6" s="1"/>
  <c r="J22" i="6"/>
  <c r="K22" i="6" s="1"/>
  <c r="J21" i="6"/>
  <c r="K21" i="6" s="1"/>
  <c r="J20" i="6"/>
  <c r="K20" i="6" s="1"/>
  <c r="J19" i="6"/>
  <c r="K19" i="6" s="1"/>
  <c r="J17" i="6"/>
  <c r="K17" i="6" s="1"/>
  <c r="J16" i="6"/>
  <c r="K16" i="6" s="1"/>
  <c r="J15" i="6"/>
  <c r="K15" i="6" s="1"/>
  <c r="J12" i="6"/>
  <c r="K12" i="6" s="1"/>
  <c r="J11" i="6"/>
  <c r="K11" i="6" s="1"/>
  <c r="J9" i="6"/>
  <c r="K9" i="6" s="1"/>
  <c r="J8" i="6"/>
  <c r="K8" i="6" s="1"/>
  <c r="J6" i="6"/>
  <c r="K6" i="6" s="1"/>
  <c r="I7" i="6"/>
  <c r="I10" i="6"/>
  <c r="I13" i="6"/>
  <c r="I14" i="6"/>
  <c r="I18" i="6"/>
  <c r="H24" i="6"/>
  <c r="I24" i="6" s="1"/>
  <c r="H25" i="6"/>
  <c r="I25" i="6" s="1"/>
  <c r="H23" i="6"/>
  <c r="I23" i="6" s="1"/>
  <c r="H22" i="6"/>
  <c r="I22" i="6" s="1"/>
  <c r="H21" i="6"/>
  <c r="I21" i="6" s="1"/>
  <c r="H20" i="6"/>
  <c r="I20" i="6" s="1"/>
  <c r="H19" i="6"/>
  <c r="I19" i="6" s="1"/>
  <c r="H17" i="6"/>
  <c r="I17" i="6" s="1"/>
  <c r="H16" i="6"/>
  <c r="I16" i="6" s="1"/>
  <c r="H15" i="6"/>
  <c r="I15" i="6" s="1"/>
  <c r="H12" i="6"/>
  <c r="I12" i="6" s="1"/>
  <c r="H11" i="6"/>
  <c r="I11" i="6" s="1"/>
  <c r="H9" i="6"/>
  <c r="I9" i="6" s="1"/>
  <c r="H8" i="6"/>
  <c r="I8" i="6" s="1"/>
  <c r="F25" i="6"/>
  <c r="G25" i="6" s="1"/>
  <c r="F24" i="6"/>
  <c r="G24" i="6" s="1"/>
  <c r="F23" i="6"/>
  <c r="G23" i="6" s="1"/>
  <c r="F22" i="6"/>
  <c r="G22" i="6" s="1"/>
  <c r="F21" i="6"/>
  <c r="G21" i="6" s="1"/>
  <c r="F20" i="6"/>
  <c r="G20" i="6" s="1"/>
  <c r="F19" i="6"/>
  <c r="G19" i="6" s="1"/>
  <c r="F17" i="6"/>
  <c r="G17" i="6" s="1"/>
  <c r="F16" i="6"/>
  <c r="G16" i="6" s="1"/>
  <c r="F15" i="6"/>
  <c r="G15" i="6" s="1"/>
  <c r="F13" i="6"/>
  <c r="G13" i="6" s="1"/>
  <c r="F12" i="6"/>
  <c r="G12" i="6" s="1"/>
  <c r="F11" i="6"/>
  <c r="G11" i="6" s="1"/>
  <c r="F9" i="6"/>
  <c r="G9" i="6" s="1"/>
  <c r="F8" i="6"/>
  <c r="G8" i="6" s="1"/>
  <c r="F6" i="6"/>
  <c r="G6" i="6" s="1"/>
  <c r="D25" i="6"/>
  <c r="E25" i="6" s="1"/>
  <c r="D24" i="6"/>
  <c r="E24" i="6" s="1"/>
  <c r="D23" i="6"/>
  <c r="E23" i="6" s="1"/>
  <c r="D22" i="6"/>
  <c r="E22" i="6" s="1"/>
  <c r="D21" i="6"/>
  <c r="E21" i="6" s="1"/>
  <c r="D20" i="6"/>
  <c r="E20" i="6" s="1"/>
  <c r="D19" i="6"/>
  <c r="E19" i="6" s="1"/>
  <c r="D18" i="6"/>
  <c r="E18" i="6" s="1"/>
  <c r="D17" i="6"/>
  <c r="E17" i="6" s="1"/>
  <c r="D16" i="6"/>
  <c r="E16" i="6" s="1"/>
  <c r="D15" i="6"/>
  <c r="E15" i="6" s="1"/>
  <c r="D14" i="6"/>
  <c r="E14" i="6" s="1"/>
  <c r="D13" i="6"/>
  <c r="E13" i="6" s="1"/>
  <c r="D12" i="6"/>
  <c r="E12" i="6" s="1"/>
  <c r="D11" i="6"/>
  <c r="E11" i="6" s="1"/>
  <c r="D10" i="6"/>
  <c r="E10" i="6" s="1"/>
  <c r="D9" i="6"/>
  <c r="E9" i="6" s="1"/>
  <c r="D8" i="6"/>
  <c r="E8" i="6" s="1"/>
  <c r="D7" i="6"/>
  <c r="E7" i="6" s="1"/>
  <c r="D6" i="6"/>
  <c r="E6" i="6" s="1"/>
  <c r="L13" i="6" l="1"/>
  <c r="I24" i="4" s="1"/>
  <c r="L15" i="6"/>
  <c r="M24" i="4" s="1"/>
  <c r="L9" i="6"/>
  <c r="K16" i="4" s="1"/>
  <c r="L17" i="6"/>
  <c r="G34" i="4" s="1"/>
  <c r="L21" i="6"/>
  <c r="E42" i="4" s="1"/>
  <c r="L20" i="6"/>
  <c r="M34" i="4" s="1"/>
  <c r="L22" i="6"/>
  <c r="G42" i="4" s="1"/>
  <c r="L24" i="6"/>
  <c r="K42" i="4" s="1"/>
  <c r="L11" i="6"/>
  <c r="E24" i="4" s="1"/>
  <c r="L19" i="6"/>
  <c r="K34" i="4" s="1"/>
  <c r="L23" i="6"/>
  <c r="I42" i="4" s="1"/>
  <c r="L25" i="6"/>
  <c r="M42" i="4" s="1"/>
  <c r="L6" i="6"/>
  <c r="E16" i="4" s="1"/>
  <c r="L8" i="6"/>
  <c r="I16" i="4" s="1"/>
  <c r="L12" i="6"/>
  <c r="G24" i="4" s="1"/>
  <c r="L16" i="6"/>
  <c r="E34" i="4" s="1"/>
  <c r="L7" i="6"/>
  <c r="G16" i="4" s="1"/>
  <c r="I26" i="6"/>
  <c r="K26" i="6"/>
  <c r="L18" i="6"/>
  <c r="I34" i="4" s="1"/>
  <c r="L14" i="6"/>
  <c r="K24" i="4" s="1"/>
  <c r="G26" i="6" l="1"/>
  <c r="E26" i="6"/>
  <c r="L10" i="6"/>
  <c r="M16" i="4" s="1"/>
  <c r="L26" i="6" l="1"/>
  <c r="L44" i="4" s="1"/>
</calcChain>
</file>

<file path=xl/sharedStrings.xml><?xml version="1.0" encoding="utf-8"?>
<sst xmlns="http://schemas.openxmlformats.org/spreadsheetml/2006/main" count="196" uniqueCount="135">
  <si>
    <t>14　(キッチン)</t>
    <phoneticPr fontId="1" type="Hiragana" alignment="distributed"/>
  </si>
  <si>
    <t>小4～小6用シート</t>
    <rPh sb="0" eb="1">
      <t>ショウ</t>
    </rPh>
    <rPh sb="3" eb="4">
      <t>ショウ</t>
    </rPh>
    <rPh sb="5" eb="6">
      <t>ヨウ</t>
    </rPh>
    <phoneticPr fontId="1"/>
  </si>
  <si>
    <t>設問</t>
    <rPh sb="0" eb="2">
      <t>セツモン</t>
    </rPh>
    <phoneticPr fontId="1"/>
  </si>
  <si>
    <t>CO2量</t>
    <rPh sb="3" eb="4">
      <t>リョウ</t>
    </rPh>
    <phoneticPr fontId="1"/>
  </si>
  <si>
    <t>回答</t>
    <rPh sb="0" eb="2">
      <t>カイトウ</t>
    </rPh>
    <phoneticPr fontId="1"/>
  </si>
  <si>
    <t>合計</t>
    <rPh sb="0" eb="2">
      <t>ゴウケイ</t>
    </rPh>
    <phoneticPr fontId="1"/>
  </si>
  <si>
    <t>家族回答</t>
    <rPh sb="0" eb="2">
      <t>カゾク</t>
    </rPh>
    <rPh sb="2" eb="4">
      <t>カイトウ</t>
    </rPh>
    <phoneticPr fontId="1"/>
  </si>
  <si>
    <t>家族合計</t>
    <rPh sb="0" eb="2">
      <t>カゾク</t>
    </rPh>
    <rPh sb="2" eb="4">
      <t>ゴウケイ</t>
    </rPh>
    <phoneticPr fontId="1"/>
  </si>
  <si>
    <t>家族一週間</t>
    <rPh sb="0" eb="2">
      <t>カゾク</t>
    </rPh>
    <rPh sb="2" eb="5">
      <t>イッシュウカン</t>
    </rPh>
    <phoneticPr fontId="1"/>
  </si>
  <si>
    <t>家族一週間計</t>
    <rPh sb="0" eb="2">
      <t>カゾク</t>
    </rPh>
    <rPh sb="2" eb="5">
      <t>イッシュウカン</t>
    </rPh>
    <rPh sb="5" eb="6">
      <t>ケイ</t>
    </rPh>
    <phoneticPr fontId="1"/>
  </si>
  <si>
    <t>一週間</t>
    <rPh sb="0" eb="3">
      <t>イッシュウカン</t>
    </rPh>
    <phoneticPr fontId="1"/>
  </si>
  <si>
    <t>一週間計</t>
    <rPh sb="0" eb="3">
      <t>イッシュウカン</t>
    </rPh>
    <rPh sb="3" eb="4">
      <t>ケイ</t>
    </rPh>
    <phoneticPr fontId="1"/>
  </si>
  <si>
    <t>対応表</t>
    <phoneticPr fontId="1"/>
  </si>
  <si>
    <t>☆</t>
    <phoneticPr fontId="1"/>
  </si>
  <si>
    <t>-</t>
    <phoneticPr fontId="1"/>
  </si>
  <si>
    <t>g</t>
    <phoneticPr fontId="1" type="Hiragana" alignment="distributed"/>
  </si>
  <si>
    <t>☆週</t>
    <rPh sb="1" eb="2">
      <t>シュウ</t>
    </rPh>
    <phoneticPr fontId="1"/>
  </si>
  <si>
    <t>設問合計</t>
    <rPh sb="0" eb="2">
      <t>セツモン</t>
    </rPh>
    <rPh sb="2" eb="4">
      <t>ゴウケイ</t>
    </rPh>
    <phoneticPr fontId="1"/>
  </si>
  <si>
    <t>total</t>
  </si>
  <si>
    <r>
      <rPr>
        <sz val="18"/>
        <rFont val="Segoe UI Symbol"/>
        <family val="2"/>
      </rPr>
      <t>🔌</t>
    </r>
    <r>
      <rPr>
        <b/>
        <sz val="18"/>
        <rFont val="メイリオ"/>
        <family val="3"/>
        <charset val="128"/>
      </rPr>
      <t xml:space="preserve">  1</t>
    </r>
    <r>
      <rPr>
        <b/>
        <sz val="18"/>
        <rFont val="メイリオ"/>
        <family val="2"/>
        <charset val="128"/>
      </rPr>
      <t>（リビング）</t>
    </r>
    <phoneticPr fontId="6"/>
  </si>
  <si>
    <r>
      <rPr>
        <sz val="18"/>
        <rFont val="Segoe UI Symbol"/>
        <family val="2"/>
      </rPr>
      <t>🔌</t>
    </r>
    <r>
      <rPr>
        <b/>
        <sz val="18"/>
        <rFont val="メイリオ"/>
        <family val="3"/>
        <charset val="128"/>
      </rPr>
      <t xml:space="preserve">  2</t>
    </r>
    <r>
      <rPr>
        <b/>
        <sz val="18"/>
        <rFont val="メイリオ"/>
        <family val="2"/>
        <charset val="128"/>
      </rPr>
      <t>（リビング）</t>
    </r>
    <phoneticPr fontId="6"/>
  </si>
  <si>
    <r>
      <rPr>
        <sz val="18"/>
        <rFont val="Segoe UI Symbol"/>
        <family val="2"/>
      </rPr>
      <t>🔌</t>
    </r>
    <r>
      <rPr>
        <sz val="18"/>
        <rFont val="メイリオ"/>
        <family val="3"/>
        <charset val="128"/>
      </rPr>
      <t xml:space="preserve"> </t>
    </r>
    <r>
      <rPr>
        <b/>
        <sz val="18"/>
        <rFont val="メイリオ"/>
        <family val="3"/>
        <charset val="128"/>
      </rPr>
      <t xml:space="preserve"> 3</t>
    </r>
    <r>
      <rPr>
        <b/>
        <sz val="18"/>
        <rFont val="メイリオ"/>
        <family val="2"/>
        <charset val="128"/>
      </rPr>
      <t>（リビング）</t>
    </r>
    <phoneticPr fontId="6"/>
  </si>
  <si>
    <r>
      <rPr>
        <sz val="18"/>
        <rFont val="Segoe UI Symbol"/>
        <family val="2"/>
      </rPr>
      <t>🔌</t>
    </r>
    <r>
      <rPr>
        <b/>
        <sz val="18"/>
        <rFont val="メイリオ"/>
        <family val="3"/>
        <charset val="128"/>
      </rPr>
      <t xml:space="preserve">  4</t>
    </r>
    <r>
      <rPr>
        <b/>
        <sz val="18"/>
        <rFont val="メイリオ"/>
        <family val="2"/>
        <charset val="128"/>
      </rPr>
      <t>　(リビング)</t>
    </r>
    <phoneticPr fontId="6"/>
  </si>
  <si>
    <r>
      <rPr>
        <sz val="18"/>
        <rFont val="Segoe UI Symbol"/>
        <family val="2"/>
      </rPr>
      <t>🔌</t>
    </r>
    <r>
      <rPr>
        <b/>
        <sz val="18"/>
        <rFont val="メイリオ"/>
        <family val="3"/>
        <charset val="128"/>
      </rPr>
      <t xml:space="preserve">  5　(リビング)</t>
    </r>
    <phoneticPr fontId="6"/>
  </si>
  <si>
    <r>
      <rPr>
        <sz val="18"/>
        <rFont val="Segoe UI Symbol"/>
        <family val="2"/>
      </rPr>
      <t>🔌</t>
    </r>
    <r>
      <rPr>
        <b/>
        <sz val="18"/>
        <rFont val="メイリオ"/>
        <family val="3"/>
        <charset val="128"/>
      </rPr>
      <t xml:space="preserve">  6　(リビング)</t>
    </r>
    <phoneticPr fontId="6"/>
  </si>
  <si>
    <r>
      <rPr>
        <sz val="18"/>
        <rFont val="Segoe UI Symbol"/>
        <family val="2"/>
      </rPr>
      <t>🔌</t>
    </r>
    <r>
      <rPr>
        <b/>
        <sz val="18"/>
        <rFont val="メイリオ"/>
        <family val="3"/>
        <charset val="128"/>
      </rPr>
      <t xml:space="preserve">  10</t>
    </r>
    <r>
      <rPr>
        <b/>
        <sz val="18"/>
        <rFont val="メイリオ"/>
        <family val="2"/>
        <charset val="128"/>
      </rPr>
      <t>　(キッチン)</t>
    </r>
    <phoneticPr fontId="1" type="Hiragana" alignment="distributed"/>
  </si>
  <si>
    <r>
      <rPr>
        <sz val="18"/>
        <rFont val="Segoe UI Symbol"/>
        <family val="2"/>
      </rPr>
      <t>🔌</t>
    </r>
    <r>
      <rPr>
        <b/>
        <sz val="18"/>
        <rFont val="メイリオ"/>
        <family val="3"/>
        <charset val="128"/>
      </rPr>
      <t xml:space="preserve">  11</t>
    </r>
    <r>
      <rPr>
        <b/>
        <sz val="18"/>
        <rFont val="メイリオ"/>
        <family val="2"/>
        <charset val="128"/>
      </rPr>
      <t>　(キッチン)</t>
    </r>
    <phoneticPr fontId="6"/>
  </si>
  <si>
    <r>
      <rPr>
        <sz val="18"/>
        <rFont val="Segoe UI Symbol"/>
        <family val="2"/>
      </rPr>
      <t>🔌</t>
    </r>
    <r>
      <rPr>
        <b/>
        <sz val="18"/>
        <rFont val="メイリオ"/>
        <family val="3"/>
        <charset val="128"/>
      </rPr>
      <t xml:space="preserve">  12　(キッチン)</t>
    </r>
    <phoneticPr fontId="1" type="Hiragana" alignment="distributed"/>
  </si>
  <si>
    <r>
      <rPr>
        <sz val="18"/>
        <rFont val="Segoe UI Symbol"/>
        <family val="2"/>
      </rPr>
      <t>🔌</t>
    </r>
    <r>
      <rPr>
        <b/>
        <sz val="18"/>
        <rFont val="メイリオ"/>
        <family val="3"/>
        <charset val="128"/>
      </rPr>
      <t xml:space="preserve">  13</t>
    </r>
    <r>
      <rPr>
        <b/>
        <sz val="18"/>
        <rFont val="メイリオ"/>
        <family val="2"/>
        <charset val="128"/>
      </rPr>
      <t>　(キッチン)</t>
    </r>
    <phoneticPr fontId="1" type="Hiragana" alignment="distributed"/>
  </si>
  <si>
    <r>
      <rPr>
        <b/>
        <sz val="24"/>
        <color rgb="FF00B050"/>
        <rFont val="ＭＳ Ｐゴシック"/>
        <family val="3"/>
        <charset val="128"/>
      </rPr>
      <t>ステップ2：エコライフWEEK</t>
    </r>
    <r>
      <rPr>
        <b/>
        <sz val="24"/>
        <color theme="1"/>
        <rFont val="ＭＳ Ｐゴシック"/>
        <family val="3"/>
        <charset val="128"/>
      </rPr>
      <t>　下の取組項目を見て、できるものを1週間続けてみよう！</t>
    </r>
    <rPh sb="16" eb="17">
      <t>した</t>
    </rPh>
    <rPh sb="18" eb="20">
      <t>とりくみ</t>
    </rPh>
    <rPh sb="20" eb="22">
      <t>こうもく</t>
    </rPh>
    <rPh sb="23" eb="24">
      <t>み</t>
    </rPh>
    <rPh sb="33" eb="35">
      <t>しゅうかん</t>
    </rPh>
    <rPh sb="35" eb="36">
      <t>つづ</t>
    </rPh>
    <phoneticPr fontId="37" type="Hiragana" alignment="distributed"/>
  </si>
  <si>
    <t>取り組めた項目を「✔」しよう。　「ご家族用」は取り組めた人数を選んでね。（　）の数字 は、減 らせる二酸化炭素 の量 （g）だよ。</t>
    <rPh sb="0" eb="1">
      <t>と</t>
    </rPh>
    <rPh sb="2" eb="3">
      <t>く</t>
    </rPh>
    <rPh sb="5" eb="7">
      <t>こうもく</t>
    </rPh>
    <rPh sb="18" eb="20">
      <t>かぞく</t>
    </rPh>
    <rPh sb="20" eb="21">
      <t>よう</t>
    </rPh>
    <rPh sb="23" eb="24">
      <t>と</t>
    </rPh>
    <rPh sb="25" eb="26">
      <t>く</t>
    </rPh>
    <rPh sb="28" eb="30">
      <t>にんずう</t>
    </rPh>
    <rPh sb="31" eb="32">
      <t>えら</t>
    </rPh>
    <rPh sb="40" eb="42">
      <t>すうじ</t>
    </rPh>
    <rPh sb="45" eb="46">
      <t>へ</t>
    </rPh>
    <rPh sb="50" eb="55">
      <t>にさんかたんそ</t>
    </rPh>
    <rPh sb="57" eb="58">
      <t>りょう</t>
    </rPh>
    <phoneticPr fontId="37" type="Hiragana" alignment="distributed"/>
  </si>
  <si>
    <t>みんなで取り組んでみよう！</t>
    <rPh sb="4" eb="5">
      <t>と</t>
    </rPh>
    <rPh sb="6" eb="7">
      <t>く</t>
    </rPh>
    <phoneticPr fontId="37" type="Hiragana" alignment="distributed"/>
  </si>
  <si>
    <t>7　(お風呂・洗面所)</t>
    <rPh sb="4" eb="6">
      <t>ふろ</t>
    </rPh>
    <rPh sb="7" eb="9">
      <t>せんめん</t>
    </rPh>
    <rPh sb="9" eb="10">
      <t>じょ</t>
    </rPh>
    <phoneticPr fontId="42" type="Hiragana" alignment="distributed"/>
  </si>
  <si>
    <t>本人用</t>
    <rPh sb="0" eb="2">
      <t>ほんにん</t>
    </rPh>
    <rPh sb="2" eb="3">
      <t>よう</t>
    </rPh>
    <phoneticPr fontId="42" type="Hiragana" alignment="distributed"/>
  </si>
  <si>
    <t>取り組めたら✔
(280g)</t>
    <rPh sb="0" eb="1">
      <t>と</t>
    </rPh>
    <rPh sb="2" eb="3">
      <t>く</t>
    </rPh>
    <phoneticPr fontId="42" type="Hiragana" alignment="distributed"/>
  </si>
  <si>
    <t>取り組めたら✔
(791g)</t>
    <rPh sb="0" eb="1">
      <t>と</t>
    </rPh>
    <rPh sb="2" eb="3">
      <t>く</t>
    </rPh>
    <phoneticPr fontId="42" type="Hiragana" alignment="distributed"/>
  </si>
  <si>
    <t>ご家族用</t>
    <rPh sb="1" eb="3">
      <t>かぞく</t>
    </rPh>
    <rPh sb="3" eb="4">
      <t>よう</t>
    </rPh>
    <phoneticPr fontId="42" type="Hiragana" alignment="distributed"/>
  </si>
  <si>
    <t>おうちの人と
いっしょに取り組もう</t>
    <rPh sb="4" eb="5">
      <t>ひと</t>
    </rPh>
    <rPh sb="12" eb="13">
      <t>と</t>
    </rPh>
    <rPh sb="14" eb="15">
      <t>く</t>
    </rPh>
    <phoneticPr fontId="43" type="Hiragana" alignment="distributed"/>
  </si>
  <si>
    <t>みんなで取り組んでみよう！</t>
    <rPh sb="4" eb="5">
      <t>と</t>
    </rPh>
    <rPh sb="6" eb="7">
      <t>く</t>
    </rPh>
    <phoneticPr fontId="42" type="Hiragana" alignment="distributed"/>
  </si>
  <si>
    <t>8　(お風呂・洗面所)</t>
    <rPh sb="4" eb="6">
      <t>ふろ</t>
    </rPh>
    <rPh sb="7" eb="10">
      <t>せんめんじょ</t>
    </rPh>
    <phoneticPr fontId="42" type="Hiragana" alignment="distributed"/>
  </si>
  <si>
    <r>
      <rPr>
        <sz val="14"/>
        <rFont val="Segoe UI Symbol"/>
        <family val="2"/>
      </rPr>
      <t>🔌</t>
    </r>
    <r>
      <rPr>
        <b/>
        <sz val="14"/>
        <rFont val="メイリオ"/>
        <family val="3"/>
        <charset val="128"/>
      </rPr>
      <t xml:space="preserve">  9</t>
    </r>
    <r>
      <rPr>
        <b/>
        <sz val="14"/>
        <rFont val="メイリオ"/>
        <family val="2"/>
        <charset val="128"/>
      </rPr>
      <t>　(お風呂・洗面所)</t>
    </r>
    <rPh sb="8" eb="10">
      <t>ふろ</t>
    </rPh>
    <rPh sb="11" eb="14">
      <t>せんめんじょ</t>
    </rPh>
    <phoneticPr fontId="42" type="Hiragana" alignment="distributed"/>
  </si>
  <si>
    <t>取り組めたら✔
(231g)</t>
    <rPh sb="0" eb="1">
      <t>と</t>
    </rPh>
    <rPh sb="2" eb="3">
      <t>く</t>
    </rPh>
    <phoneticPr fontId="42" type="Hiragana" alignment="distributed"/>
  </si>
  <si>
    <t>取り組めたら✔
(539g)</t>
    <rPh sb="0" eb="1">
      <t>と</t>
    </rPh>
    <rPh sb="2" eb="3">
      <t>く</t>
    </rPh>
    <phoneticPr fontId="42" type="Hiragana" alignment="distributed"/>
  </si>
  <si>
    <t>本人用</t>
    <rPh sb="0" eb="2">
      <t>ほんにん</t>
    </rPh>
    <rPh sb="2" eb="3">
      <t>よう</t>
    </rPh>
    <phoneticPr fontId="3" type="Hiragana" alignment="distributed"/>
  </si>
  <si>
    <t>ご家族用</t>
    <rPh sb="1" eb="3">
      <t>かぞく</t>
    </rPh>
    <rPh sb="3" eb="4">
      <t>よう</t>
    </rPh>
    <phoneticPr fontId="3" type="Hiragana" alignment="distributed"/>
  </si>
  <si>
    <t>15　(食べ物)</t>
    <rPh sb="4" eb="5">
      <t>た</t>
    </rPh>
    <rPh sb="6" eb="7">
      <t>もの</t>
    </rPh>
    <phoneticPr fontId="3" type="Hiragana" alignment="distributed"/>
  </si>
  <si>
    <t xml:space="preserve">
ご飯やおかずを、残さず食べた。  （19g/日）</t>
    <rPh sb="2" eb="3">
      <t>はん</t>
    </rPh>
    <rPh sb="9" eb="10">
      <t>のこ</t>
    </rPh>
    <rPh sb="12" eb="13">
      <t>た</t>
    </rPh>
    <rPh sb="23" eb="24">
      <t>にち</t>
    </rPh>
    <phoneticPr fontId="42" type="Hiragana"/>
  </si>
  <si>
    <t xml:space="preserve">
買い物をするとき、レジ袋をもらわなかった。
（33g/日）</t>
    <rPh sb="1" eb="4">
      <t>　か　　　もの</t>
    </rPh>
    <rPh sb="12" eb="13">
      <t>ぶくろ</t>
    </rPh>
    <rPh sb="28" eb="29">
      <t>にち</t>
    </rPh>
    <phoneticPr fontId="42" type="Hiragana"/>
  </si>
  <si>
    <t xml:space="preserve">
出かけるときは、水筒やマイボトルを持ち歩いた。
（47g/日）</t>
    <rPh sb="1" eb="2">
      <t>で</t>
    </rPh>
    <rPh sb="9" eb="11">
      <t>すいとう</t>
    </rPh>
    <rPh sb="18" eb="19">
      <t>も</t>
    </rPh>
    <rPh sb="20" eb="21">
      <t>ある</t>
    </rPh>
    <rPh sb="30" eb="31">
      <t>にち</t>
    </rPh>
    <phoneticPr fontId="42" type="Hiragana" alignment="distributed"/>
  </si>
  <si>
    <t>16　(食べ物)</t>
    <rPh sb="4" eb="5">
      <t>た</t>
    </rPh>
    <rPh sb="6" eb="7">
      <t>もの</t>
    </rPh>
    <phoneticPr fontId="3" type="Hiragana" alignment="distributed"/>
  </si>
  <si>
    <t>17　(食べ物)</t>
    <rPh sb="4" eb="5">
      <t>た</t>
    </rPh>
    <rPh sb="6" eb="7">
      <t>もの</t>
    </rPh>
    <phoneticPr fontId="3" type="Hiragana" alignment="distributed"/>
  </si>
  <si>
    <t>18　(外出)</t>
    <rPh sb="4" eb="6">
      <t>がいしゅつ</t>
    </rPh>
    <phoneticPr fontId="3" type="Hiragana" alignment="distributed"/>
  </si>
  <si>
    <t>19　(外出)</t>
    <rPh sb="4" eb="6">
      <t>がいしゅつ</t>
    </rPh>
    <phoneticPr fontId="3" type="Hiragana" alignment="distributed"/>
  </si>
  <si>
    <t>20　(外出)</t>
    <rPh sb="4" eb="6">
      <t>がいしゅつ</t>
    </rPh>
    <phoneticPr fontId="3" type="Hiragana" alignment="distributed"/>
  </si>
  <si>
    <t>氏名：</t>
    <rPh sb="0" eb="2">
      <t>しめい</t>
    </rPh>
    <phoneticPr fontId="44" type="Hiragana" alignment="distributed"/>
  </si>
  <si>
    <r>
      <rPr>
        <sz val="18"/>
        <color rgb="FFFF0000"/>
        <rFont val="Segoe UI Symbol"/>
        <family val="2"/>
      </rPr>
      <t>🔌</t>
    </r>
    <r>
      <rPr>
        <sz val="18"/>
        <color rgb="FFFF0000"/>
        <rFont val="メイリオ"/>
        <family val="2"/>
        <charset val="128"/>
      </rPr>
      <t>マークは節電の項目です。</t>
    </r>
    <rPh sb="6" eb="8">
      <t>せつでん</t>
    </rPh>
    <rPh sb="9" eb="11">
      <t>こうもく</t>
    </rPh>
    <phoneticPr fontId="47" type="Hiragana" alignment="distributed"/>
  </si>
  <si>
    <r>
      <rPr>
        <b/>
        <sz val="24"/>
        <color rgb="FF00B050"/>
        <rFont val="ＭＳ Ｐゴシック"/>
        <family val="3"/>
        <charset val="128"/>
      </rPr>
      <t>ステップ１：エコライフDAY</t>
    </r>
    <r>
      <rPr>
        <b/>
        <sz val="24"/>
        <color theme="1"/>
        <rFont val="ＭＳ Ｐゴシック"/>
        <family val="3"/>
        <charset val="128"/>
      </rPr>
      <t>　 下の取組項目を見て、1日、環境のことを考えて生活してみよう！</t>
    </r>
    <rPh sb="16" eb="17">
      <t>した</t>
    </rPh>
    <rPh sb="18" eb="20">
      <t>とりくみ</t>
    </rPh>
    <rPh sb="20" eb="22">
      <t>こうもく</t>
    </rPh>
    <rPh sb="23" eb="24">
      <t>み</t>
    </rPh>
    <rPh sb="27" eb="28">
      <t>にち</t>
    </rPh>
    <rPh sb="29" eb="31">
      <t>かんきょう</t>
    </rPh>
    <rPh sb="35" eb="36">
      <t>かんが</t>
    </rPh>
    <rPh sb="38" eb="40">
      <t>せいかつ</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</si>
  <si>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✔(123g)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</si>
  <si>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✔(861g)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</si>
  <si>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(123g)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</si>
  <si>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(861g)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</si>
  <si>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✔(21g)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</si>
  <si>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✔(147g)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</si>
  <si>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(21g)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</si>
  <si>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(147g)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</si>
  <si>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✔(70g)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</si>
  <si>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✔(490g)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</si>
  <si>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(70g)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</si>
  <si>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(490g)</t>
    </r>
    <rPh sb="1" eb="3">
      <t>しゅうかん</t>
    </rPh>
    <rPh sb="6" eb="7">
      <t>ひと</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</si>
  <si>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✔(19g)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</si>
  <si>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✔(133g)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</si>
  <si>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(19g)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</si>
  <si>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(133g)</t>
    </r>
    <rPh sb="1" eb="3">
      <t>しゅうかん</t>
    </rPh>
    <rPh sb="6" eb="8">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</si>
  <si>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✔(371g)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</si>
  <si>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(53g)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</si>
  <si>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(371g)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</si>
  <si>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✔(135g)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</si>
  <si>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✔(945g)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</si>
  <si>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(135g)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</si>
  <si>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(945g)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</si>
  <si>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✔(55g)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</si>
  <si>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✔(385g)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</si>
  <si>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(55g)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</si>
  <si>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(385g)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</si>
  <si>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✔(12g)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</si>
  <si>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✔(84g)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</si>
  <si>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(12g)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</si>
  <si>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(84g)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</si>
  <si>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✔(97g)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</si>
  <si>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✔(679g)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</si>
  <si>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(97g)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</si>
  <si>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(679g)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</si>
  <si>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✔(33g)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</si>
  <si>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✔(231g)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</si>
  <si>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(33g)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</si>
  <si>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(231g)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</si>
  <si>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✔(47g)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</si>
  <si>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✔(329g)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</si>
  <si>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(47g)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</si>
  <si>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(329g)</t>
    </r>
    <rPh sb="1" eb="3">
      <t>しゅうかん</t>
    </rPh>
    <rPh sb="6" eb="8">
      <t>にんずう</t>
    </rPh>
    <phoneticPr fontId="42" type="Hiragana" alignment="distributed"/>
  </si>
  <si>
    <t>減らせた二酸化炭素(g)</t>
    <rPh sb="0" eb="1">
      <t>へ</t>
    </rPh>
    <rPh sb="4" eb="7">
      <t>にさんか</t>
    </rPh>
    <rPh sb="7" eb="9">
      <t>たんそ</t>
    </rPh>
    <phoneticPr fontId="38" type="Hiragana" alignment="distributed"/>
  </si>
  <si>
    <t>減らせた二酸化炭素(g)</t>
    <rPh sb="0" eb="1">
      <t>へ</t>
    </rPh>
    <rPh sb="4" eb="7">
      <t>にさんか</t>
    </rPh>
    <rPh sb="7" eb="9">
      <t>たんそ</t>
    </rPh>
    <phoneticPr fontId="42" type="Hiragana" alignment="distributed"/>
  </si>
  <si>
    <t>エコライフDAY＆WEEKで減らせた二酸化炭素の合計量（g）</t>
    <rPh sb="14" eb="15">
      <t>へ</t>
    </rPh>
    <rPh sb="18" eb="23">
      <t>にさんかたんそ</t>
    </rPh>
    <rPh sb="24" eb="26">
      <t>ごうけい</t>
    </rPh>
    <rPh sb="26" eb="27">
      <t>りょう</t>
    </rPh>
    <phoneticPr fontId="42" type="Hiragana" alignment="distributed"/>
  </si>
  <si>
    <t>※裏面に続きます</t>
    <rPh sb="1" eb="3">
      <t>うらめん</t>
    </rPh>
    <rPh sb="4" eb="5">
      <t>つづ</t>
    </rPh>
    <phoneticPr fontId="49" type="Hiragana" alignment="distributed"/>
  </si>
  <si>
    <t xml:space="preserve">
お店で手前にある食品を購入した。
（12g/日）</t>
    <rPh sb="2" eb="3">
      <t>みせ</t>
    </rPh>
    <rPh sb="4" eb="6">
      <t>てまえ</t>
    </rPh>
    <rPh sb="9" eb="11">
      <t>しょくひん</t>
    </rPh>
    <rPh sb="12" eb="14">
      <t>こうにゅう</t>
    </rPh>
    <rPh sb="23" eb="24">
      <t>にち</t>
    </rPh>
    <phoneticPr fontId="42" type="Hiragana" alignment="distributed"/>
  </si>
  <si>
    <t xml:space="preserve">
野菜は旬のものを選んで食べた。  （97g/日） </t>
    <rPh sb="1" eb="3">
      <t>やさい</t>
    </rPh>
    <rPh sb="4" eb="5">
      <t>しゅん</t>
    </rPh>
    <rPh sb="9" eb="10">
      <t>えら</t>
    </rPh>
    <rPh sb="12" eb="15">
      <t>た</t>
    </rPh>
    <rPh sb="23" eb="24">
      <t>にち</t>
    </rPh>
    <phoneticPr fontId="42" type="Hiragana"/>
  </si>
  <si>
    <t>部屋を冷やし
すぎないように、控えめに冷房を使った。 【室温の目安は28℃】（123g/日）
（ひと夏で1,030円節約）</t>
    <rPh sb="0" eb="2">
      <t>へや</t>
    </rPh>
    <rPh sb="3" eb="4">
      <t>ひや</t>
    </rPh>
    <rPh sb="15" eb="16">
      <t>ひか</t>
    </rPh>
    <rPh sb="19" eb="21">
      <t>れいぼう</t>
    </rPh>
    <rPh sb="22" eb="23">
      <t>つか</t>
    </rPh>
    <rPh sb="28" eb="30">
      <t>しつおん</t>
    </rPh>
    <rPh sb="31" eb="33">
      <t>めやす</t>
    </rPh>
    <rPh sb="44" eb="45">
      <t>にち</t>
    </rPh>
    <rPh sb="50" eb="51">
      <t>なつ</t>
    </rPh>
    <rPh sb="57" eb="60">
      <t>えんせつやく</t>
    </rPh>
    <phoneticPr fontId="37" type="Hiragana" alignment="distributed"/>
  </si>
  <si>
    <t>エアコンのフィルターを掃除した。（280g/週）
（1年で1,089円節約）</t>
    <rPh sb="11" eb="13">
      <t>そうじ</t>
    </rPh>
    <rPh sb="22" eb="23">
      <t>しゅう</t>
    </rPh>
    <rPh sb="27" eb="28">
      <t>ねん</t>
    </rPh>
    <rPh sb="34" eb="37">
      <t>えんせつやく</t>
    </rPh>
    <phoneticPr fontId="37" type="Hiragana" alignment="distributed"/>
  </si>
  <si>
    <t>ほかのことをするときは、テレビを消した。（21g/日）　
（１年で572円節約）</t>
    <rPh sb="16" eb="17">
      <t>け</t>
    </rPh>
    <rPh sb="25" eb="26">
      <t>にち</t>
    </rPh>
    <rPh sb="31" eb="32">
      <t>ねん</t>
    </rPh>
    <rPh sb="36" eb="39">
      <t>えんせつやく</t>
    </rPh>
    <phoneticPr fontId="37" type="Hiragana" alignment="distributed"/>
  </si>
  <si>
    <t>テレビなど家電
製品を使わないときは主電源を切ったりコンセントからプラグを抜いた。（70g/日）
（1年で1,909円節約）</t>
    <rPh sb="5" eb="7">
      <t>かでん</t>
    </rPh>
    <rPh sb="8" eb="10">
      <t>せいひん</t>
    </rPh>
    <rPh sb="18" eb="19">
      <t>しゅ</t>
    </rPh>
    <rPh sb="19" eb="21">
      <t>でんげん</t>
    </rPh>
    <rPh sb="22" eb="23">
      <t>き</t>
    </rPh>
    <rPh sb="37" eb="38">
      <t>ぬ</t>
    </rPh>
    <rPh sb="46" eb="47">
      <t>にち</t>
    </rPh>
    <rPh sb="51" eb="52">
      <t>ねん</t>
    </rPh>
    <rPh sb="58" eb="61">
      <t>えんせつやく</t>
    </rPh>
    <phoneticPr fontId="37" type="Hiragana" alignment="distributed"/>
  </si>
  <si>
    <t>照明は、省エネ型のLED照明を使用した。（791g/週）
（１年で3,068円節約）</t>
    <rPh sb="0" eb="2">
      <t>しょうめい</t>
    </rPh>
    <rPh sb="4" eb="5">
      <t>しょう</t>
    </rPh>
    <rPh sb="7" eb="8">
      <t>がた</t>
    </rPh>
    <rPh sb="12" eb="14">
      <t>しょうめい</t>
    </rPh>
    <rPh sb="15" eb="17">
      <t>しよう</t>
    </rPh>
    <rPh sb="26" eb="27">
      <t>しゅう</t>
    </rPh>
    <rPh sb="31" eb="32">
      <t>ねん</t>
    </rPh>
    <rPh sb="38" eb="41">
      <t>えんせつやく</t>
    </rPh>
    <phoneticPr fontId="37" type="Hiragana" alignment="distributed"/>
  </si>
  <si>
    <t>部屋を出る時は、明かりを消した。（19g/日）
（１年で522円節約）</t>
    <rPh sb="0" eb="2">
      <t>へや</t>
    </rPh>
    <rPh sb="3" eb="4">
      <t>で</t>
    </rPh>
    <rPh sb="5" eb="6">
      <t>とき</t>
    </rPh>
    <rPh sb="8" eb="9">
      <t>あ</t>
    </rPh>
    <rPh sb="12" eb="13">
      <t>け</t>
    </rPh>
    <rPh sb="21" eb="22">
      <t>にち</t>
    </rPh>
    <rPh sb="26" eb="27">
      <t>ねん</t>
    </rPh>
    <rPh sb="31" eb="34">
      <t>えんせつやく</t>
    </rPh>
    <phoneticPr fontId="42" type="Hiragana" alignment="distributed"/>
  </si>
  <si>
    <t>お湯 や水 を流 しっぱなしにしないで、こまめにとめた。（104g/日）
（１年で3,149円節約）</t>
    <rPh sb="1" eb="2">
      <t>ゆ</t>
    </rPh>
    <rPh sb="4" eb="5">
      <t>みず</t>
    </rPh>
    <rPh sb="7" eb="8">
      <t>なが</t>
    </rPh>
    <rPh sb="34" eb="35">
      <t>にち</t>
    </rPh>
    <rPh sb="39" eb="40">
      <t>ねん</t>
    </rPh>
    <rPh sb="46" eb="49">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</si>
  <si>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✔(104g)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</si>
  <si>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✔(728g)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</si>
  <si>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(104g)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</si>
  <si>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(728g)</t>
    </r>
    <rPh sb="1" eb="3">
      <t>しゅうかん</t>
    </rPh>
    <rPh sb="6" eb="8">
      <t>にんずう</t>
    </rPh>
    <phoneticPr fontId="42" type="Hiragana" alignment="distributed"/>
  </si>
  <si>
    <t>お風呂は
冷めないうちに、みんなで続けて入った。（292g/日）
（１年で6,399円節約）</t>
    <rPh sb="1" eb="3">
      <t>ふろ</t>
    </rPh>
    <rPh sb="5" eb="6">
      <t>さ</t>
    </rPh>
    <rPh sb="17" eb="18">
      <t>つづ</t>
    </rPh>
    <rPh sb="20" eb="21">
      <t>はい</t>
    </rPh>
    <rPh sb="30" eb="31">
      <t>にち</t>
    </rPh>
    <rPh sb="35" eb="36">
      <t>ねん</t>
    </rPh>
    <rPh sb="42" eb="45">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</si>
  <si>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✔(292g)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</si>
  <si>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✔(2,044g)</t>
    </r>
    <rPh sb="1" eb="3">
      <t>しゅうかん</t>
    </rPh>
    <phoneticPr fontId="42" type="Hiragana" alignment="distributed"/>
  </si>
  <si>
    <t>トイレの便座暖房の電源を切った。（231g/週）
（１年で899円節約）</t>
    <rPh sb="4" eb="8">
      <t>べんざだんぼう</t>
    </rPh>
    <rPh sb="9" eb="11">
      <t>でんげん</t>
    </rPh>
    <rPh sb="12" eb="13">
      <t>き</t>
    </rPh>
    <rPh sb="22" eb="23">
      <t>しゅう</t>
    </rPh>
    <rPh sb="27" eb="28">
      <t>ねん</t>
    </rPh>
    <rPh sb="32" eb="35">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</si>
  <si>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✔(53g)</t>
    </r>
    <phoneticPr fontId="42" type="Hiragana" alignment="distributed"/>
  </si>
  <si>
    <t>炊飯器の保温機能を使わなかった。（53g/日）
（１年で1,437円節約）</t>
    <rPh sb="0" eb="3">
      <t>すいはんき</t>
    </rPh>
    <rPh sb="4" eb="8">
      <t>ほおんきのう</t>
    </rPh>
    <rPh sb="9" eb="10">
      <t>つか</t>
    </rPh>
    <rPh sb="21" eb="22">
      <t>にち</t>
    </rPh>
    <rPh sb="26" eb="27">
      <t>ねん</t>
    </rPh>
    <rPh sb="33" eb="36">
      <t>えんせつやく</t>
    </rPh>
    <phoneticPr fontId="42" type="Hiragana" alignment="distributed"/>
  </si>
  <si>
    <t xml:space="preserve">
電気ポットを
長時間使用しないときはプラグを抜いた。（135g/日）
（１年で3,662円節約）</t>
    <rPh sb="2" eb="4">
      <t>でんき</t>
    </rPh>
    <rPh sb="9" eb="14">
      <t>ちょうじかんしよう</t>
    </rPh>
    <rPh sb="24" eb="25">
      <t>ぬ</t>
    </rPh>
    <rPh sb="34" eb="35">
      <t>にち</t>
    </rPh>
    <rPh sb="39" eb="40">
      <t>ねん</t>
    </rPh>
    <rPh sb="46" eb="49">
      <t>えんせつやく</t>
    </rPh>
    <phoneticPr fontId="42" type="Hiragana" alignment="distributed"/>
  </si>
  <si>
    <t>冷蔵庫にものを詰め込み過ぎなかった。（55g/日）
（１年で1,494円節約）</t>
    <rPh sb="0" eb="3">
      <t>れいぞうこ</t>
    </rPh>
    <rPh sb="7" eb="8">
      <t>つ</t>
    </rPh>
    <rPh sb="9" eb="10">
      <t>こ</t>
    </rPh>
    <rPh sb="11" eb="12">
      <t>す</t>
    </rPh>
    <rPh sb="23" eb="24">
      <t>にち</t>
    </rPh>
    <rPh sb="28" eb="29">
      <t>ねん</t>
    </rPh>
    <rPh sb="35" eb="38">
      <t>えんせつやく</t>
    </rPh>
    <phoneticPr fontId="42" type="Hiragana" alignment="distributed"/>
  </si>
  <si>
    <t xml:space="preserve">
冷蔵庫の
庫内温度設定
を、「強」から「中」に変更した。（539g/週）
（１年で2,104円節約）</t>
    <rPh sb="1" eb="4">
      <t>れいぞうこ</t>
    </rPh>
    <rPh sb="6" eb="12">
      <t>こないおんどせってい</t>
    </rPh>
    <rPh sb="16" eb="17">
      <t>きょう</t>
    </rPh>
    <rPh sb="21" eb="22">
      <t>ちゅう</t>
    </rPh>
    <rPh sb="24" eb="26">
      <t>へんこう</t>
    </rPh>
    <rPh sb="35" eb="36">
      <t>しゅう</t>
    </rPh>
    <rPh sb="40" eb="41">
      <t>ねん</t>
    </rPh>
    <rPh sb="47" eb="50">
      <t>えんせつやく</t>
    </rPh>
    <phoneticPr fontId="42" type="Hiragana" alignment="distributed"/>
  </si>
  <si>
    <t xml:space="preserve">
冷蔵庫の食材をチェックし、買うものを決めてから買い物に出かけた。（19g/日）</t>
    <rPh sb="1" eb="4">
      <t>れいぞうこ</t>
    </rPh>
    <rPh sb="5" eb="7">
      <t>しょくざい</t>
    </rPh>
    <rPh sb="14" eb="15">
      <t>か</t>
    </rPh>
    <rPh sb="19" eb="20">
      <t>き</t>
    </rPh>
    <rPh sb="24" eb="25">
      <t>か</t>
    </rPh>
    <rPh sb="26" eb="27">
      <t>もの</t>
    </rPh>
    <rPh sb="28" eb="29">
      <t>で</t>
    </rPh>
    <rPh sb="38" eb="39">
      <t>にち</t>
    </rPh>
    <phoneticPr fontId="42" type="Hiragana" alignment="distributed"/>
  </si>
  <si>
    <t>出かける
ときは自動車に乗らずに、徒歩・自転車・バス・電車を利用した。（186g/日）
（１年で2,506円節約）</t>
    <rPh sb="0" eb="1">
      <t>で</t>
    </rPh>
    <rPh sb="8" eb="11">
      <t>じどうしゃ</t>
    </rPh>
    <rPh sb="12" eb="13">
      <t>の</t>
    </rPh>
    <rPh sb="17" eb="19">
      <t>とほ</t>
    </rPh>
    <rPh sb="20" eb="23">
      <t>じてんしゃ</t>
    </rPh>
    <rPh sb="27" eb="29">
      <t>でんしゃ</t>
    </rPh>
    <rPh sb="30" eb="32">
      <t>りよう</t>
    </rPh>
    <rPh sb="41" eb="42">
      <t>にち</t>
    </rPh>
    <rPh sb="46" eb="47">
      <t>ねん</t>
    </rPh>
    <rPh sb="53" eb="56">
      <t>えんせつやく</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</si>
  <si>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✔(1,302g)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</si>
  <si>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✔(186g)</t>
    </r>
    <rPh sb="1" eb="2">
      <t>にち</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</si>
  <si>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(186g)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</si>
  <si>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(1,302g)</t>
    </r>
    <rPh sb="1" eb="3">
      <t>しゅうかん</t>
    </rPh>
    <rPh sb="6" eb="8">
      <t>にんずう</t>
    </rPh>
    <phoneticPr fontId="42" type="Hiragana" alignment="distributed"/>
  </si>
  <si>
    <t>エコライフDAY（デイ）＆WEEK（ウィーク）埼玉２０２４（夏）チェックシート　　　中学生・高校生・一般　</t>
    <rPh sb="23" eb="25">
      <t>さいたま</t>
    </rPh>
    <rPh sb="30" eb="31">
      <t>なつ</t>
    </rPh>
    <rPh sb="42" eb="45">
      <t>ちゅうがくせい</t>
    </rPh>
    <rPh sb="46" eb="48">
      <t>こうこう</t>
    </rPh>
    <rPh sb="48" eb="49">
      <t>せい</t>
    </rPh>
    <rPh sb="50" eb="52">
      <t>いっぱん</t>
    </rPh>
    <phoneticPr fontId="41" type="Hiragana" alignment="distributed"/>
  </si>
  <si>
    <t>※一人が１日全部の項目に取り組めたら、3,126ｇの二酸化炭素を減らせます！</t>
    <rPh sb="1" eb="3">
      <t>ひとり</t>
    </rPh>
    <rPh sb="5" eb="6">
      <t>にち</t>
    </rPh>
    <rPh sb="6" eb="8">
      <t>ぜんぶ</t>
    </rPh>
    <rPh sb="9" eb="11">
      <t>こうもく</t>
    </rPh>
    <rPh sb="12" eb="13">
      <t>と</t>
    </rPh>
    <rPh sb="14" eb="15">
      <t>く</t>
    </rPh>
    <rPh sb="26" eb="31">
      <t>にさんかたんそ</t>
    </rPh>
    <rPh sb="32" eb="33">
      <t>へ</t>
    </rPh>
    <phoneticPr fontId="48" type="Hiragana" alignment="distributed"/>
  </si>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</sst>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
  </numFmts>
  <fonts count="50" x14ac:knownFonts="1">
    <font>
      <sz val="12"/>
      <color theme="1"/>
      <name val="ＭＳ Ｐゴシック"/>
      <family val="2"/>
      <charset val="128"/>
    </font>
    <font>
      <sz val="6"/>
      <name val="ＭＳ Ｐゴシック"/>
      <family val="2"/>
      <charset val="128"/>
    </font>
    <font>
      <b/>
      <sz val="20"/>
      <color theme="9" tint="-0.499984740745262"/>
      <name val="メイリオ"/>
      <family val="3"/>
      <charset val="128"/>
    </font>
    <font>
      <sz val="8"/>
      <name val="ＭＳ Ｐゴシック"/>
      <family val="3"/>
      <charset val="128"/>
    </font>
    <font>
      <sz val="20"/>
      <color theme="1"/>
      <name val="游ゴシック"/>
      <family val="2"/>
      <charset val="128"/>
      <scheme val="minor"/>
    </font>
    <font>
      <sz val="12"/>
      <name val="メイリオ"/>
      <family val="2"/>
      <charset val="128"/>
    </font>
    <font>
      <sz val="6"/>
      <name val="游ゴシック"/>
      <family val="2"/>
      <charset val="128"/>
      <scheme val="minor"/>
    </font>
    <font>
      <b/>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2"/>
      <charset val="128"/>
    </font>
    <font>
      <sz val="16"/>
      <color theme="1"/>
      <name val="ＭＳ Ｐゴシック"/>
      <family val="2"/>
      <charset val="128"/>
    </font>
    <font>
      <sz val="18"/>
      <color theme="1"/>
      <name val="ＭＳ Ｐゴシック"/>
      <family val="2"/>
      <charset val="128"/>
    </font>
    <font>
      <sz val="20"/>
      <color theme="1"/>
      <name val="ＭＳ Ｐゴシック"/>
      <family val="2"/>
      <charset val="128"/>
    </font>
    <font>
      <b/>
      <sz val="18"/>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Ｐゴシック"/>
      <family val="3"/>
      <charset val="128"/>
    </font>
    <font>
      <b/>
      <sz val="24"/>
      <color theme="1"/>
      <name val="ＭＳ Ｐゴシック"/>
      <family val="3"/>
      <charset val="128"/>
    </font>
    <font>
      <sz val="26"/>
      <color theme="1"/>
      <name val="ＭＳ Ｐゴシック"/>
      <family val="3"/>
      <charset val="128"/>
    </font>
    <font>
      <b/>
      <sz val="26"/>
      <color theme="1"/>
      <name val="ＭＳ Ｐゴシック"/>
      <family val="3"/>
      <charset val="128"/>
    </font>
    <font>
      <sz val="18"/>
      <color rgb="FFFF0000"/>
      <name val="メイリオ"/>
      <family val="2"/>
      <charset val="128"/>
    </font>
    <font>
      <sz val="18"/>
      <color rgb="FFFF0000"/>
      <name val="Segoe UI Symbol"/>
      <family val="2"/>
    </font>
    <font>
      <sz val="36"/>
      <color theme="1"/>
      <name val="ＭＳ Ｐゴシック"/>
      <family val="2"/>
      <charset val="128"/>
    </font>
    <font>
      <b/>
      <sz val="22"/>
      <color rgb="FF00B050"/>
      <name val="ＭＳ Ｐゴシック"/>
      <family val="3"/>
      <charset val="128"/>
    </font>
    <font>
      <b/>
      <sz val="24"/>
      <color rgb="FF00B050"/>
      <name val="ＭＳ Ｐゴシック"/>
      <family val="3"/>
      <charset val="128"/>
    </font>
    <font>
      <sz val="28"/>
      <color theme="1"/>
      <name val="ＭＳ Ｐゴシック"/>
      <family val="3"/>
      <charset val="128"/>
    </font>
    <font>
      <b/>
      <sz val="20"/>
      <name val="ＭＳ Ｐゴシック"/>
      <family val="3"/>
      <charset val="128"/>
    </font>
    <font>
      <b/>
      <sz val="18"/>
      <name val="ＭＳ Ｐゴシック"/>
      <family val="3"/>
      <charset val="128"/>
    </font>
    <font>
      <b/>
      <sz val="18"/>
      <name val="メイリオ"/>
      <family val="2"/>
      <charset val="128"/>
    </font>
    <font>
      <sz val="18"/>
      <name val="Segoe UI Symbol"/>
      <family val="2"/>
    </font>
    <font>
      <b/>
      <sz val="18"/>
      <name val="メイリオ"/>
      <family val="3"/>
      <charset val="128"/>
    </font>
    <font>
      <sz val="18"/>
      <name val="メイリオ"/>
      <family val="3"/>
      <charset val="128"/>
    </font>
    <font>
      <b/>
      <sz val="14"/>
      <name val="メイリオ"/>
      <family val="2"/>
      <charset val="128"/>
    </font>
    <font>
      <sz val="14"/>
      <name val="Segoe UI Symbol"/>
      <family val="2"/>
    </font>
    <font>
      <b/>
      <sz val="14"/>
      <name val="メイリオ"/>
      <family val="3"/>
      <charset val="128"/>
    </font>
    <font>
      <b/>
      <sz val="8"/>
      <name val="ＭＳ Ｐゴシック"/>
      <family val="3"/>
      <charset val="128"/>
    </font>
    <font>
      <sz val="8"/>
      <name val="ＭＳ Ｐゴシック"/>
      <family val="3"/>
      <charset val="128"/>
    </font>
    <font>
      <b/>
      <sz val="22"/>
      <color theme="0"/>
      <name val="メイリオ"/>
      <family val="3"/>
      <charset val="128"/>
    </font>
    <font>
      <sz val="18"/>
      <color rgb="FFFF0000"/>
      <name val="ＭＳ Ｐゴシック"/>
      <family val="3"/>
      <charset val="128"/>
    </font>
    <font>
      <sz val="10"/>
      <color indexed="9"/>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b/>
      <sz val="20"/>
      <color theme="1"/>
      <name val="游ゴシック"/>
      <family val="3"/>
      <charset val="128"/>
      <scheme val="minor"/>
    </font>
    <font>
      <b/>
      <sz val="20"/>
      <color rgb="FF00B050"/>
      <name val="ＭＳ Ｐゴシック"/>
      <family val="3"/>
      <charset val="128"/>
    </font>
    <font>
      <b/>
      <sz val="8"/>
      <color indexed="10"/>
      <name val="游ゴシック"/>
      <family val="3"/>
      <charset val="128"/>
      <scheme val="minor"/>
    </font>
    <font>
      <sz val="8"/>
      <color indexed="8"/>
      <name val="ＭＳ Ｐゴシック"/>
      <family val="3"/>
      <charset val="128"/>
    </font>
    <font>
      <sz val="8"/>
      <color indexed="8"/>
      <name val="ＭＳ Ｐゴシック"/>
      <family val="3"/>
      <charset val="128"/>
    </font>
  </fonts>
  <fills count="11">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rgb="FF00AAF0"/>
        <bgColor indexed="64"/>
      </patternFill>
    </fill>
  </fills>
  <borders count="4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ck">
        <color rgb="FFFF0000"/>
      </left>
      <right style="thick">
        <color rgb="FFFF0000"/>
      </right>
      <top style="thick">
        <color rgb="FFFF0000"/>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n">
        <color indexed="64"/>
      </top>
      <bottom style="medium">
        <color theme="1"/>
      </bottom>
      <diagonal/>
    </border>
    <border>
      <left style="thick">
        <color rgb="FFFF0000"/>
      </left>
      <right style="thick">
        <color rgb="FFFF0000"/>
      </right>
      <top style="medium">
        <color theme="1"/>
      </top>
      <bottom style="thick">
        <color rgb="FFFF0000"/>
      </bottom>
      <diagonal/>
    </border>
    <border>
      <left style="thick">
        <color rgb="FFFF0000"/>
      </left>
      <right style="thick">
        <color rgb="FFFF0000"/>
      </right>
      <top style="medium">
        <color indexed="64"/>
      </top>
      <bottom style="thick">
        <color rgb="FFFF0000"/>
      </bottom>
      <diagonal/>
    </border>
    <border>
      <left style="thick">
        <color rgb="FFFF0000"/>
      </left>
      <right/>
      <top/>
      <bottom/>
      <diagonal/>
    </border>
  </borders>
  <cellStyleXfs count="1">
    <xf numFmtId="0" fontId="0" fillId="0" borderId="0">
      <alignment vertical="center"/>
    </xf>
  </cellStyleXfs>
  <cellXfs count="126">
    <xf numFmtId="0" fontId="0" fillId="0" borderId="0" xfId="0">
      <alignment vertical="center"/>
    </xf>
    <xf numFmtId="0" fontId="4" fillId="0" borderId="0" xfId="0" applyFont="1" applyAlignment="1">
      <alignment vertical="center" shrinkToFit="1"/>
    </xf>
    <xf numFmtId="0" fontId="4" fillId="0" borderId="0" xfId="0" applyFont="1" applyAlignment="1">
      <alignment vertical="center"/>
    </xf>
    <xf numFmtId="0" fontId="7"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horizontal="right" vertical="center"/>
    </xf>
    <xf numFmtId="0" fontId="5" fillId="0" borderId="0" xfId="0" applyFont="1" applyFill="1" applyBorder="1" applyAlignment="1">
      <alignment vertical="center"/>
    </xf>
    <xf numFmtId="0" fontId="0" fillId="0" borderId="0" xfId="0" applyBorder="1" applyAlignment="1">
      <alignment vertical="center"/>
    </xf>
    <xf numFmtId="0" fontId="0" fillId="0" borderId="13" xfId="0" applyBorder="1">
      <alignment vertical="center"/>
    </xf>
    <xf numFmtId="0" fontId="0" fillId="0" borderId="1" xfId="0" applyBorder="1">
      <alignment vertical="center"/>
    </xf>
    <xf numFmtId="0" fontId="4" fillId="0" borderId="0" xfId="0" applyFont="1" applyBorder="1" applyAlignment="1">
      <alignment vertical="center" shrinkToFit="1"/>
    </xf>
    <xf numFmtId="0" fontId="0" fillId="0" borderId="5" xfId="0" applyBorder="1">
      <alignment vertical="center"/>
    </xf>
    <xf numFmtId="0" fontId="0" fillId="0" borderId="12" xfId="0" applyBorder="1">
      <alignment vertical="center"/>
    </xf>
    <xf numFmtId="0" fontId="2" fillId="0" borderId="0" xfId="0" applyFont="1" applyFill="1" applyBorder="1" applyAlignment="1">
      <alignment vertical="center"/>
    </xf>
    <xf numFmtId="0" fontId="10" fillId="0" borderId="0" xfId="0" applyFont="1" applyFill="1" applyBorder="1" applyAlignment="1">
      <alignment vertical="center"/>
    </xf>
    <xf numFmtId="0" fontId="14" fillId="0" borderId="0" xfId="0" applyFont="1" applyBorder="1" applyAlignme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14" xfId="0" applyBorder="1">
      <alignmen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lignment vertical="center"/>
    </xf>
    <xf numFmtId="0" fontId="15" fillId="0" borderId="0" xfId="0" applyFont="1" applyBorder="1">
      <alignment vertical="center"/>
    </xf>
    <xf numFmtId="0" fontId="11" fillId="0" borderId="0" xfId="0" applyFont="1" applyBorder="1" applyAlignment="1">
      <alignment vertical="center" wrapText="1"/>
    </xf>
    <xf numFmtId="0" fontId="0" fillId="0" borderId="14" xfId="0" applyBorder="1" applyAlignment="1">
      <alignment horizontal="center" vertical="center"/>
    </xf>
    <xf numFmtId="0" fontId="0" fillId="0" borderId="16" xfId="0" applyBorder="1" applyAlignment="1">
      <alignment horizontal="right" vertical="center"/>
    </xf>
    <xf numFmtId="0" fontId="0" fillId="0" borderId="5" xfId="0" applyBorder="1" applyAlignment="1">
      <alignment horizontal="center" vertical="center"/>
    </xf>
    <xf numFmtId="0" fontId="0" fillId="0" borderId="12" xfId="0" applyBorder="1" applyAlignment="1">
      <alignment horizontal="center" vertical="center"/>
    </xf>
    <xf numFmtId="177" fontId="15" fillId="0" borderId="0" xfId="0" applyNumberFormat="1" applyFont="1">
      <alignment vertical="center"/>
    </xf>
    <xf numFmtId="0" fontId="10" fillId="0" borderId="0" xfId="0" applyFont="1" applyBorder="1" applyAlignment="1">
      <alignment horizontal="center" vertical="center"/>
    </xf>
    <xf numFmtId="0" fontId="13" fillId="0" borderId="0" xfId="0" applyFont="1" applyBorder="1">
      <alignment vertical="center"/>
    </xf>
    <xf numFmtId="0" fontId="13" fillId="0" borderId="0" xfId="0" applyFont="1" applyBorder="1" applyAlignment="1">
      <alignment horizontal="right" vertical="center"/>
    </xf>
    <xf numFmtId="176" fontId="10" fillId="0" borderId="0" xfId="0" applyNumberFormat="1" applyFont="1" applyBorder="1">
      <alignment vertical="center"/>
    </xf>
    <xf numFmtId="0" fontId="14" fillId="0" borderId="0" xfId="0" applyFont="1" applyBorder="1">
      <alignment vertical="center"/>
    </xf>
    <xf numFmtId="0" fontId="0" fillId="0" borderId="0" xfId="0" applyAlignment="1">
      <alignment horizontal="right" vertical="center"/>
    </xf>
    <xf numFmtId="0" fontId="19" fillId="0" borderId="0" xfId="0" applyFont="1" applyBorder="1">
      <alignment vertical="center"/>
    </xf>
    <xf numFmtId="0" fontId="27" fillId="0" borderId="0" xfId="0" applyFont="1" applyBorder="1">
      <alignment vertical="center"/>
    </xf>
    <xf numFmtId="0" fontId="0" fillId="9" borderId="0" xfId="0" applyFill="1" applyBorder="1">
      <alignment vertical="center"/>
    </xf>
    <xf numFmtId="0" fontId="12" fillId="0" borderId="9" xfId="0" applyFont="1" applyBorder="1" applyAlignment="1">
      <alignment horizontal="center" vertical="top" textRotation="255" wrapText="1"/>
    </xf>
    <xf numFmtId="0" fontId="9" fillId="0" borderId="3" xfId="0" applyFont="1" applyFill="1" applyBorder="1" applyAlignment="1">
      <alignment vertical="center" shrinkToFit="1"/>
    </xf>
    <xf numFmtId="0" fontId="20" fillId="7" borderId="19" xfId="0" applyFont="1" applyFill="1" applyBorder="1" applyAlignment="1">
      <alignment horizontal="center" vertical="center"/>
    </xf>
    <xf numFmtId="0" fontId="9" fillId="0" borderId="8" xfId="0" applyFont="1" applyFill="1" applyBorder="1" applyAlignment="1">
      <alignment vertical="center" shrinkToFit="1"/>
    </xf>
    <xf numFmtId="0" fontId="8" fillId="8" borderId="17" xfId="0" applyFont="1" applyFill="1" applyBorder="1" applyAlignment="1">
      <alignment vertical="center" shrinkToFit="1"/>
    </xf>
    <xf numFmtId="0" fontId="8" fillId="8" borderId="20" xfId="0" applyFont="1" applyFill="1" applyBorder="1" applyAlignment="1">
      <alignment vertical="center" shrinkToFit="1"/>
    </xf>
    <xf numFmtId="0" fontId="8" fillId="8" borderId="28" xfId="0" applyFont="1" applyFill="1" applyBorder="1" applyAlignment="1">
      <alignment vertical="center" shrinkToFit="1"/>
    </xf>
    <xf numFmtId="0" fontId="21" fillId="7" borderId="29" xfId="0" applyFont="1" applyFill="1" applyBorder="1" applyAlignment="1">
      <alignment horizontal="center" vertical="center"/>
    </xf>
    <xf numFmtId="0" fontId="8" fillId="8" borderId="30" xfId="0" applyFont="1" applyFill="1" applyBorder="1" applyAlignment="1">
      <alignment vertical="center" shrinkToFit="1"/>
    </xf>
    <xf numFmtId="0" fontId="8" fillId="8" borderId="32" xfId="0" applyFont="1" applyFill="1" applyBorder="1" applyAlignment="1">
      <alignment vertical="center" shrinkToFit="1"/>
    </xf>
    <xf numFmtId="0" fontId="8" fillId="8" borderId="33" xfId="0" applyFont="1" applyFill="1" applyBorder="1" applyAlignment="1">
      <alignment vertical="center" shrinkToFit="1"/>
    </xf>
    <xf numFmtId="0" fontId="20" fillId="0" borderId="29" xfId="0" applyFont="1" applyBorder="1" applyAlignment="1">
      <alignment horizontal="center" vertical="center"/>
    </xf>
    <xf numFmtId="0" fontId="22" fillId="0" borderId="0" xfId="0" applyFont="1" applyFill="1" applyBorder="1" applyAlignment="1">
      <alignment horizontal="right"/>
    </xf>
    <xf numFmtId="0" fontId="45" fillId="0" borderId="0" xfId="0" applyFont="1" applyBorder="1" applyAlignment="1">
      <alignment horizontal="center" vertical="center" shrinkToFit="1"/>
    </xf>
    <xf numFmtId="0" fontId="46" fillId="0" borderId="0" xfId="0" applyFont="1" applyBorder="1" applyAlignment="1">
      <alignment horizontal="right" vertical="center"/>
    </xf>
    <xf numFmtId="0" fontId="18" fillId="0" borderId="1" xfId="0" applyFont="1" applyBorder="1" applyAlignment="1">
      <alignment horizontal="center" vertical="center"/>
    </xf>
    <xf numFmtId="0" fontId="25" fillId="0" borderId="1" xfId="0" applyFont="1" applyBorder="1">
      <alignment vertical="center"/>
    </xf>
    <xf numFmtId="0" fontId="8" fillId="0" borderId="30" xfId="0" applyFont="1" applyFill="1" applyBorder="1" applyAlignment="1">
      <alignment vertical="center" shrinkToFit="1"/>
    </xf>
    <xf numFmtId="0" fontId="20" fillId="7" borderId="19" xfId="0" applyFont="1" applyFill="1" applyBorder="1" applyAlignment="1">
      <alignment horizontal="center" vertical="center" shrinkToFit="1"/>
    </xf>
    <xf numFmtId="0" fontId="8" fillId="0" borderId="28" xfId="0" applyFont="1" applyFill="1" applyBorder="1" applyAlignment="1">
      <alignment vertical="center" shrinkToFit="1"/>
    </xf>
    <xf numFmtId="0" fontId="20" fillId="0" borderId="29" xfId="0" applyFont="1" applyBorder="1" applyAlignment="1">
      <alignment horizontal="center" vertical="center" shrinkToFit="1"/>
    </xf>
    <xf numFmtId="0" fontId="21" fillId="7" borderId="29" xfId="0" applyFont="1" applyFill="1" applyBorder="1" applyAlignment="1">
      <alignment horizontal="center" vertical="center" shrinkToFit="1"/>
    </xf>
    <xf numFmtId="0" fontId="8" fillId="0" borderId="18" xfId="0" applyFont="1" applyFill="1" applyBorder="1" applyAlignment="1">
      <alignment vertical="center" shrinkToFit="1"/>
    </xf>
    <xf numFmtId="0" fontId="8" fillId="0" borderId="21" xfId="0" applyFont="1" applyFill="1" applyBorder="1" applyAlignment="1">
      <alignment vertical="center" shrinkToFit="1"/>
    </xf>
    <xf numFmtId="0" fontId="8" fillId="0" borderId="26" xfId="0" applyFont="1" applyFill="1" applyBorder="1" applyAlignment="1">
      <alignment vertical="center" shrinkToFit="1"/>
    </xf>
    <xf numFmtId="0" fontId="20" fillId="0" borderId="25" xfId="0" applyFont="1" applyBorder="1" applyAlignment="1">
      <alignment horizontal="center" vertical="center" shrinkToFit="1"/>
    </xf>
    <xf numFmtId="0" fontId="8" fillId="0" borderId="27" xfId="0" applyFont="1" applyFill="1" applyBorder="1" applyAlignment="1">
      <alignment vertical="center" shrinkToFit="1"/>
    </xf>
    <xf numFmtId="0" fontId="10" fillId="0" borderId="0" xfId="0" applyFont="1" applyBorder="1" applyAlignment="1">
      <alignment horizontal="center" vertical="center" shrinkToFit="1"/>
    </xf>
    <xf numFmtId="0" fontId="21" fillId="7" borderId="34" xfId="0" applyFont="1" applyFill="1" applyBorder="1" applyAlignment="1">
      <alignment horizontal="center" vertical="center" shrinkToFit="1"/>
    </xf>
    <xf numFmtId="0" fontId="20"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8" fillId="0" borderId="35" xfId="0" applyFont="1" applyFill="1" applyBorder="1" applyAlignment="1">
      <alignment horizontal="center" vertical="center" shrinkToFit="1"/>
    </xf>
    <xf numFmtId="0" fontId="21" fillId="0" borderId="38" xfId="0" applyFont="1" applyBorder="1" applyAlignment="1">
      <alignment horizontal="center" vertical="center"/>
    </xf>
    <xf numFmtId="0" fontId="28" fillId="0" borderId="39" xfId="0" applyFont="1" applyFill="1" applyBorder="1" applyAlignment="1">
      <alignment horizontal="center" vertical="center" wrapText="1"/>
    </xf>
    <xf numFmtId="0" fontId="28" fillId="0" borderId="39" xfId="0" applyFont="1" applyFill="1" applyBorder="1" applyAlignment="1">
      <alignment horizontal="center" vertical="center" shrinkToFit="1"/>
    </xf>
    <xf numFmtId="0" fontId="28" fillId="0" borderId="40" xfId="0" applyFont="1" applyFill="1" applyBorder="1" applyAlignment="1">
      <alignment horizontal="center" vertical="center" shrinkToFit="1"/>
    </xf>
    <xf numFmtId="0" fontId="17" fillId="0" borderId="40" xfId="0" applyFont="1" applyBorder="1" applyAlignment="1">
      <alignment horizontal="center" vertical="center" shrinkToFit="1"/>
    </xf>
    <xf numFmtId="0" fontId="17" fillId="0" borderId="35" xfId="0" applyFont="1" applyBorder="1" applyAlignment="1">
      <alignment horizontal="center" vertical="center" shrinkToFit="1"/>
    </xf>
    <xf numFmtId="0" fontId="9" fillId="0" borderId="0" xfId="0" applyFont="1" applyFill="1" applyBorder="1" applyAlignment="1">
      <alignment vertical="center" shrinkToFit="1"/>
    </xf>
    <xf numFmtId="0" fontId="17" fillId="0" borderId="0" xfId="0" applyFont="1" applyBorder="1" applyAlignment="1">
      <alignment horizontal="center" vertical="center" shrinkToFit="1"/>
    </xf>
    <xf numFmtId="0" fontId="28" fillId="0" borderId="0" xfId="0" applyFont="1" applyFill="1" applyBorder="1" applyAlignment="1">
      <alignment horizontal="center" vertical="center" shrinkToFit="1"/>
    </xf>
    <xf numFmtId="0" fontId="11" fillId="0" borderId="0" xfId="0" applyFont="1" applyBorder="1" applyAlignment="1">
      <alignment horizontal="right" vertical="center"/>
    </xf>
    <xf numFmtId="0" fontId="0" fillId="0" borderId="41" xfId="0" applyBorder="1" applyAlignment="1">
      <alignment horizontal="center" vertical="center" textRotation="255"/>
    </xf>
    <xf numFmtId="178" fontId="24" fillId="0" borderId="36" xfId="0" applyNumberFormat="1" applyFont="1" applyBorder="1" applyAlignment="1">
      <alignment horizontal="center" vertical="center" wrapText="1"/>
    </xf>
    <xf numFmtId="178" fontId="24" fillId="0" borderId="37" xfId="0" applyNumberFormat="1" applyFont="1" applyBorder="1" applyAlignment="1">
      <alignment horizontal="center" vertical="center" wrapText="1"/>
    </xf>
    <xf numFmtId="0" fontId="20" fillId="7" borderId="22" xfId="0" applyFont="1" applyFill="1" applyBorder="1" applyAlignment="1">
      <alignment horizontal="center" vertical="center"/>
    </xf>
    <xf numFmtId="0" fontId="20" fillId="7" borderId="23" xfId="0" applyFont="1" applyFill="1" applyBorder="1" applyAlignment="1">
      <alignment horizontal="center" vertical="center"/>
    </xf>
    <xf numFmtId="0" fontId="16" fillId="7" borderId="7" xfId="0" applyFont="1" applyFill="1" applyBorder="1" applyAlignment="1">
      <alignment horizontal="center" vertical="center" wrapText="1"/>
    </xf>
    <xf numFmtId="0" fontId="16" fillId="7" borderId="33" xfId="0" applyFont="1" applyFill="1" applyBorder="1" applyAlignment="1">
      <alignment horizontal="center" vertical="center"/>
    </xf>
    <xf numFmtId="0" fontId="34" fillId="3" borderId="2" xfId="0" applyFont="1" applyFill="1" applyBorder="1" applyAlignment="1">
      <alignment horizontal="center" vertical="center"/>
    </xf>
    <xf numFmtId="0" fontId="30" fillId="4" borderId="2" xfId="0" applyFont="1" applyFill="1" applyBorder="1" applyAlignment="1">
      <alignment horizontal="center" vertical="center"/>
    </xf>
    <xf numFmtId="0" fontId="40" fillId="7" borderId="27" xfId="0" applyFont="1" applyFill="1" applyBorder="1" applyAlignment="1">
      <alignment horizontal="center" vertical="center" wrapText="1"/>
    </xf>
    <xf numFmtId="0" fontId="40" fillId="7" borderId="5"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36" fillId="5" borderId="2" xfId="0" applyFont="1" applyFill="1" applyBorder="1" applyAlignment="1">
      <alignment horizontal="center" vertical="center"/>
    </xf>
    <xf numFmtId="0" fontId="16" fillId="7" borderId="0" xfId="0" applyFont="1" applyFill="1" applyBorder="1" applyAlignment="1">
      <alignment horizontal="center" vertical="center"/>
    </xf>
    <xf numFmtId="0" fontId="9" fillId="0" borderId="10" xfId="0" applyFont="1" applyBorder="1" applyAlignment="1">
      <alignment horizontal="center" vertical="center"/>
    </xf>
    <xf numFmtId="0" fontId="10" fillId="0" borderId="11" xfId="0" applyFont="1" applyBorder="1" applyAlignment="1">
      <alignment horizontal="center" vertical="center"/>
    </xf>
    <xf numFmtId="0" fontId="29" fillId="0" borderId="3" xfId="0" applyFont="1" applyFill="1" applyBorder="1" applyAlignment="1">
      <alignment horizontal="justify" wrapText="1"/>
    </xf>
    <xf numFmtId="0" fontId="29" fillId="0" borderId="14" xfId="0" applyFont="1" applyFill="1" applyBorder="1" applyAlignment="1">
      <alignment horizontal="justify"/>
    </xf>
    <xf numFmtId="0" fontId="29" fillId="0" borderId="3" xfId="0" applyFont="1" applyFill="1" applyBorder="1" applyAlignment="1">
      <alignment wrapText="1"/>
    </xf>
    <xf numFmtId="0" fontId="29" fillId="0" borderId="14" xfId="0" applyFont="1" applyFill="1" applyBorder="1" applyAlignment="1"/>
    <xf numFmtId="0" fontId="9" fillId="0" borderId="9" xfId="0" applyFont="1" applyBorder="1" applyAlignment="1">
      <alignment horizontal="center" vertical="center"/>
    </xf>
    <xf numFmtId="0" fontId="9" fillId="0" borderId="31" xfId="0" applyFont="1" applyBorder="1" applyAlignment="1">
      <alignment horizontal="center" vertical="center"/>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40" fillId="7" borderId="0" xfId="0" applyFont="1" applyFill="1" applyBorder="1" applyAlignment="1">
      <alignment horizontal="center" vertical="center" wrapText="1"/>
    </xf>
    <xf numFmtId="0" fontId="29" fillId="0" borderId="3" xfId="0" applyFont="1" applyFill="1" applyBorder="1" applyAlignment="1">
      <alignment horizontal="left" wrapText="1"/>
    </xf>
    <xf numFmtId="0" fontId="29" fillId="0" borderId="14" xfId="0" applyFont="1" applyFill="1" applyBorder="1" applyAlignment="1">
      <alignment horizontal="left" wrapText="1"/>
    </xf>
    <xf numFmtId="0" fontId="29" fillId="0" borderId="14" xfId="0" applyFont="1" applyFill="1" applyBorder="1" applyAlignment="1">
      <alignment horizontal="justify" wrapText="1"/>
    </xf>
    <xf numFmtId="0" fontId="36" fillId="6" borderId="2" xfId="0" applyFont="1" applyFill="1" applyBorder="1" applyAlignment="1">
      <alignment horizontal="center" vertical="center"/>
    </xf>
    <xf numFmtId="0" fontId="5" fillId="0" borderId="0"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29" fillId="0" borderId="8" xfId="0" applyFont="1" applyFill="1" applyBorder="1" applyAlignment="1">
      <alignment horizontal="left" wrapText="1"/>
    </xf>
    <xf numFmtId="0" fontId="30" fillId="2" borderId="2" xfId="0" applyFont="1" applyFill="1" applyBorder="1" applyAlignment="1">
      <alignment horizontal="center" vertical="center"/>
    </xf>
    <xf numFmtId="0" fontId="5" fillId="0" borderId="7" xfId="0" applyFont="1" applyFill="1" applyBorder="1" applyAlignment="1">
      <alignment horizontal="center" vertical="center"/>
    </xf>
    <xf numFmtId="0" fontId="39" fillId="10" borderId="0" xfId="0" applyFont="1" applyFill="1" applyBorder="1" applyAlignment="1">
      <alignment horizontal="center"/>
    </xf>
  </cellXfs>
  <cellStyles count="1">
    <cellStyle name="標準" xfId="0" builtinId="0"/>
  </cellStyles>
  <dxfs count="0"/>
  <tableStyles count="0" defaultTableStyle="TableStyleMedium2" defaultPivotStyle="PivotStyleLight16"/>
  <colors>
    <mruColors>
      <color rgb="FF00A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jpg"/><Relationship Id="rId18" Type="http://schemas.openxmlformats.org/officeDocument/2006/relationships/image" Target="../media/image18.png"/><Relationship Id="rId3" Type="http://schemas.openxmlformats.org/officeDocument/2006/relationships/image" Target="../media/image3.jpg"/><Relationship Id="rId7" Type="http://schemas.openxmlformats.org/officeDocument/2006/relationships/image" Target="../media/image7.png"/><Relationship Id="rId12" Type="http://schemas.openxmlformats.org/officeDocument/2006/relationships/image" Target="../media/image12.jpg"/><Relationship Id="rId17" Type="http://schemas.openxmlformats.org/officeDocument/2006/relationships/image" Target="../media/image17.png"/><Relationship Id="rId2" Type="http://schemas.openxmlformats.org/officeDocument/2006/relationships/image" Target="../media/image2.jpg"/><Relationship Id="rId16" Type="http://schemas.openxmlformats.org/officeDocument/2006/relationships/image" Target="../media/image16.jpg"/><Relationship Id="rId20" Type="http://schemas.openxmlformats.org/officeDocument/2006/relationships/image" Target="../media/image20.pn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19" Type="http://schemas.openxmlformats.org/officeDocument/2006/relationships/image" Target="../media/image19.png"/><Relationship Id="rId4" Type="http://schemas.openxmlformats.org/officeDocument/2006/relationships/image" Target="../media/image4.jpg"/><Relationship Id="rId9" Type="http://schemas.openxmlformats.org/officeDocument/2006/relationships/image" Target="../media/image9.jpeg"/><Relationship Id="rId14" Type="http://schemas.openxmlformats.org/officeDocument/2006/relationships/image" Target="../media/image14.jpg"/></Relationships>
</file>

<file path=xl/drawings/drawing1.xml><?xml version="1.0" encoding="utf-8"?>
<xdr:wsDr xmlns:xdr="http://schemas.openxmlformats.org/drawingml/2006/spreadsheetDrawing" xmlns:a="http://schemas.openxmlformats.org/drawingml/2006/main">
  <xdr:twoCellAnchor editAs="oneCell">
    <xdr:from>
      <xdr:col>5</xdr:col>
      <xdr:colOff>626546</xdr:colOff>
      <xdr:row>28</xdr:row>
      <xdr:rowOff>45770</xdr:rowOff>
    </xdr:from>
    <xdr:to>
      <xdr:col>6</xdr:col>
      <xdr:colOff>118843</xdr:colOff>
      <xdr:row>28</xdr:row>
      <xdr:rowOff>1317625</xdr:rowOff>
    </xdr:to>
    <xdr:pic>
      <xdr:nvPicPr>
        <xdr:cNvPr id="52" name="図 51">
          <a:extLst>
            <a:ext uri="{FF2B5EF4-FFF2-40B4-BE49-F238E27FC236}">
              <a16:creationId xmlns:a16="http://schemas.microsoft.com/office/drawing/2014/main" id="{96612EF0-7E5B-4F3A-8166-E4817DC0783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1071" t="17619" r="21786" b="20476"/>
        <a:stretch/>
      </xdr:blipFill>
      <xdr:spPr>
        <a:xfrm>
          <a:off x="5277921" y="15381020"/>
          <a:ext cx="1556047" cy="1271855"/>
        </a:xfrm>
        <a:prstGeom prst="rect">
          <a:avLst/>
        </a:prstGeom>
      </xdr:spPr>
    </xdr:pic>
    <xdr:clientData/>
  </xdr:twoCellAnchor>
  <xdr:twoCellAnchor editAs="oneCell">
    <xdr:from>
      <xdr:col>7</xdr:col>
      <xdr:colOff>1143001</xdr:colOff>
      <xdr:row>28</xdr:row>
      <xdr:rowOff>55378</xdr:rowOff>
    </xdr:from>
    <xdr:to>
      <xdr:col>8</xdr:col>
      <xdr:colOff>746125</xdr:colOff>
      <xdr:row>28</xdr:row>
      <xdr:rowOff>1197205</xdr:rowOff>
    </xdr:to>
    <xdr:pic>
      <xdr:nvPicPr>
        <xdr:cNvPr id="54" name="図 53">
          <a:extLst>
            <a:ext uri="{FF2B5EF4-FFF2-40B4-BE49-F238E27FC236}">
              <a16:creationId xmlns:a16="http://schemas.microsoft.com/office/drawing/2014/main" id="{372FEC5D-D054-4E0C-B605-3B05429955D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684" t="13514" r="8108" b="16516"/>
        <a:stretch/>
      </xdr:blipFill>
      <xdr:spPr>
        <a:xfrm>
          <a:off x="8667751" y="15390628"/>
          <a:ext cx="1666874" cy="1141827"/>
        </a:xfrm>
        <a:prstGeom prst="rect">
          <a:avLst/>
        </a:prstGeom>
      </xdr:spPr>
    </xdr:pic>
    <xdr:clientData/>
  </xdr:twoCellAnchor>
  <xdr:twoCellAnchor editAs="oneCell">
    <xdr:from>
      <xdr:col>9</xdr:col>
      <xdr:colOff>659947</xdr:colOff>
      <xdr:row>28</xdr:row>
      <xdr:rowOff>84946</xdr:rowOff>
    </xdr:from>
    <xdr:to>
      <xdr:col>10</xdr:col>
      <xdr:colOff>57453</xdr:colOff>
      <xdr:row>28</xdr:row>
      <xdr:rowOff>1139626</xdr:rowOff>
    </xdr:to>
    <xdr:pic>
      <xdr:nvPicPr>
        <xdr:cNvPr id="56" name="図 55">
          <a:extLst>
            <a:ext uri="{FF2B5EF4-FFF2-40B4-BE49-F238E27FC236}">
              <a16:creationId xmlns:a16="http://schemas.microsoft.com/office/drawing/2014/main" id="{1BA013F8-98AE-434D-B8EA-4D68EDCDB8A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364" t="16667" r="20909" b="27992"/>
        <a:stretch/>
      </xdr:blipFill>
      <xdr:spPr>
        <a:xfrm>
          <a:off x="10740572" y="14467696"/>
          <a:ext cx="1461256" cy="1054680"/>
        </a:xfrm>
        <a:prstGeom prst="rect">
          <a:avLst/>
        </a:prstGeom>
      </xdr:spPr>
    </xdr:pic>
    <xdr:clientData/>
  </xdr:twoCellAnchor>
  <xdr:twoCellAnchor editAs="oneCell">
    <xdr:from>
      <xdr:col>11</xdr:col>
      <xdr:colOff>290283</xdr:colOff>
      <xdr:row>28</xdr:row>
      <xdr:rowOff>102690</xdr:rowOff>
    </xdr:from>
    <xdr:to>
      <xdr:col>12</xdr:col>
      <xdr:colOff>464909</xdr:colOff>
      <xdr:row>28</xdr:row>
      <xdr:rowOff>1119625</xdr:rowOff>
    </xdr:to>
    <xdr:pic>
      <xdr:nvPicPr>
        <xdr:cNvPr id="58" name="図 57">
          <a:extLst>
            <a:ext uri="{FF2B5EF4-FFF2-40B4-BE49-F238E27FC236}">
              <a16:creationId xmlns:a16="http://schemas.microsoft.com/office/drawing/2014/main" id="{06025C22-814C-4DD7-891E-F387EB5158DE}"/>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4318" t="31212" r="12954" b="25152"/>
        <a:stretch/>
      </xdr:blipFill>
      <xdr:spPr>
        <a:xfrm>
          <a:off x="13244283" y="14485440"/>
          <a:ext cx="2238376" cy="1016935"/>
        </a:xfrm>
        <a:prstGeom prst="rect">
          <a:avLst/>
        </a:prstGeom>
      </xdr:spPr>
    </xdr:pic>
    <xdr:clientData/>
  </xdr:twoCellAnchor>
  <xdr:twoCellAnchor editAs="oneCell">
    <xdr:from>
      <xdr:col>3</xdr:col>
      <xdr:colOff>498171</xdr:colOff>
      <xdr:row>36</xdr:row>
      <xdr:rowOff>156481</xdr:rowOff>
    </xdr:from>
    <xdr:to>
      <xdr:col>4</xdr:col>
      <xdr:colOff>519456</xdr:colOff>
      <xdr:row>36</xdr:row>
      <xdr:rowOff>1412874</xdr:rowOff>
    </xdr:to>
    <xdr:pic>
      <xdr:nvPicPr>
        <xdr:cNvPr id="60" name="図 59">
          <a:extLst>
            <a:ext uri="{FF2B5EF4-FFF2-40B4-BE49-F238E27FC236}">
              <a16:creationId xmlns:a16="http://schemas.microsoft.com/office/drawing/2014/main" id="{315623C9-E536-49B0-A9BF-56912B14F2BB}"/>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4091" t="17878" r="11818" b="22727"/>
        <a:stretch/>
      </xdr:blipFill>
      <xdr:spPr>
        <a:xfrm>
          <a:off x="2276171" y="20952731"/>
          <a:ext cx="2085035" cy="1256393"/>
        </a:xfrm>
        <a:prstGeom prst="rect">
          <a:avLst/>
        </a:prstGeom>
      </xdr:spPr>
    </xdr:pic>
    <xdr:clientData/>
  </xdr:twoCellAnchor>
  <xdr:twoCellAnchor editAs="oneCell">
    <xdr:from>
      <xdr:col>7</xdr:col>
      <xdr:colOff>385536</xdr:colOff>
      <xdr:row>36</xdr:row>
      <xdr:rowOff>201938</xdr:rowOff>
    </xdr:from>
    <xdr:to>
      <xdr:col>8</xdr:col>
      <xdr:colOff>187821</xdr:colOff>
      <xdr:row>36</xdr:row>
      <xdr:rowOff>1262132</xdr:rowOff>
    </xdr:to>
    <xdr:pic>
      <xdr:nvPicPr>
        <xdr:cNvPr id="64" name="図 63">
          <a:extLst>
            <a:ext uri="{FF2B5EF4-FFF2-40B4-BE49-F238E27FC236}">
              <a16:creationId xmlns:a16="http://schemas.microsoft.com/office/drawing/2014/main" id="{4B3112F1-8411-422F-8DAD-6BD7821A34C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3864" t="23637" r="14773" b="22424"/>
        <a:stretch/>
      </xdr:blipFill>
      <xdr:spPr>
        <a:xfrm>
          <a:off x="7910286" y="20998188"/>
          <a:ext cx="1866035" cy="1060194"/>
        </a:xfrm>
        <a:prstGeom prst="rect">
          <a:avLst/>
        </a:prstGeom>
      </xdr:spPr>
    </xdr:pic>
    <xdr:clientData/>
  </xdr:twoCellAnchor>
  <xdr:twoCellAnchor editAs="oneCell">
    <xdr:from>
      <xdr:col>3</xdr:col>
      <xdr:colOff>1136925</xdr:colOff>
      <xdr:row>10</xdr:row>
      <xdr:rowOff>29633</xdr:rowOff>
    </xdr:from>
    <xdr:to>
      <xdr:col>4</xdr:col>
      <xdr:colOff>666750</xdr:colOff>
      <xdr:row>10</xdr:row>
      <xdr:rowOff>904874</xdr:rowOff>
    </xdr:to>
    <xdr:pic>
      <xdr:nvPicPr>
        <xdr:cNvPr id="35" name="図 34">
          <a:extLst>
            <a:ext uri="{FF2B5EF4-FFF2-40B4-BE49-F238E27FC236}">
              <a16:creationId xmlns:a16="http://schemas.microsoft.com/office/drawing/2014/main" id="{0246CF99-1C7D-45BB-B8AC-8466703ACD70}"/>
            </a:ext>
          </a:extLst>
        </xdr:cNvPr>
        <xdr:cNvPicPr>
          <a:picLocks noChangeAspect="1"/>
        </xdr:cNvPicPr>
      </xdr:nvPicPr>
      <xdr:blipFill rotWithShape="1">
        <a:blip xmlns:r="http://schemas.openxmlformats.org/officeDocument/2006/relationships" r:embed="rId7"/>
        <a:srcRect l="11876" t="24227" r="13936" b="27439"/>
        <a:stretch/>
      </xdr:blipFill>
      <xdr:spPr>
        <a:xfrm>
          <a:off x="2914925" y="3490383"/>
          <a:ext cx="1593575" cy="875241"/>
        </a:xfrm>
        <a:prstGeom prst="rect">
          <a:avLst/>
        </a:prstGeom>
        <a:noFill/>
        <a:effectLst>
          <a:reflection endPos="0" dist="50800" dir="5400000" sy="-100000" algn="bl" rotWithShape="0"/>
          <a:softEdge rad="0"/>
        </a:effectLst>
      </xdr:spPr>
    </xdr:pic>
    <xdr:clientData/>
  </xdr:twoCellAnchor>
  <xdr:twoCellAnchor editAs="oneCell">
    <xdr:from>
      <xdr:col>5</xdr:col>
      <xdr:colOff>721200</xdr:colOff>
      <xdr:row>10</xdr:row>
      <xdr:rowOff>62557</xdr:rowOff>
    </xdr:from>
    <xdr:to>
      <xdr:col>6</xdr:col>
      <xdr:colOff>195066</xdr:colOff>
      <xdr:row>10</xdr:row>
      <xdr:rowOff>1158875</xdr:rowOff>
    </xdr:to>
    <xdr:pic>
      <xdr:nvPicPr>
        <xdr:cNvPr id="37" name="図 36">
          <a:extLst>
            <a:ext uri="{FF2B5EF4-FFF2-40B4-BE49-F238E27FC236}">
              <a16:creationId xmlns:a16="http://schemas.microsoft.com/office/drawing/2014/main" id="{19B84758-07ED-4BA6-93DD-E1CE9632E52E}"/>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16429" t="13809" r="13214" b="19525"/>
        <a:stretch/>
      </xdr:blipFill>
      <xdr:spPr>
        <a:xfrm>
          <a:off x="5055075" y="3523307"/>
          <a:ext cx="1537616" cy="1096318"/>
        </a:xfrm>
        <a:prstGeom prst="rect">
          <a:avLst/>
        </a:prstGeom>
      </xdr:spPr>
    </xdr:pic>
    <xdr:clientData/>
  </xdr:twoCellAnchor>
  <xdr:twoCellAnchor editAs="oneCell">
    <xdr:from>
      <xdr:col>9</xdr:col>
      <xdr:colOff>1619250</xdr:colOff>
      <xdr:row>10</xdr:row>
      <xdr:rowOff>108856</xdr:rowOff>
    </xdr:from>
    <xdr:to>
      <xdr:col>10</xdr:col>
      <xdr:colOff>716643</xdr:colOff>
      <xdr:row>10</xdr:row>
      <xdr:rowOff>1034364</xdr:rowOff>
    </xdr:to>
    <xdr:pic>
      <xdr:nvPicPr>
        <xdr:cNvPr id="39" name="図 38">
          <a:extLst>
            <a:ext uri="{FF2B5EF4-FFF2-40B4-BE49-F238E27FC236}">
              <a16:creationId xmlns:a16="http://schemas.microsoft.com/office/drawing/2014/main" id="{65A372A4-B576-42FB-8840-ADF7076CE4DE}"/>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23214" t="21904" r="23929" b="21905"/>
        <a:stretch/>
      </xdr:blipFill>
      <xdr:spPr>
        <a:xfrm>
          <a:off x="12017375" y="3569606"/>
          <a:ext cx="1161143" cy="925508"/>
        </a:xfrm>
        <a:prstGeom prst="rect">
          <a:avLst/>
        </a:prstGeom>
      </xdr:spPr>
    </xdr:pic>
    <xdr:clientData/>
  </xdr:twoCellAnchor>
  <xdr:twoCellAnchor editAs="oneCell">
    <xdr:from>
      <xdr:col>11</xdr:col>
      <xdr:colOff>709706</xdr:colOff>
      <xdr:row>10</xdr:row>
      <xdr:rowOff>12599</xdr:rowOff>
    </xdr:from>
    <xdr:to>
      <xdr:col>12</xdr:col>
      <xdr:colOff>127000</xdr:colOff>
      <xdr:row>10</xdr:row>
      <xdr:rowOff>1397118</xdr:rowOff>
    </xdr:to>
    <xdr:pic>
      <xdr:nvPicPr>
        <xdr:cNvPr id="41" name="図 40">
          <a:extLst>
            <a:ext uri="{FF2B5EF4-FFF2-40B4-BE49-F238E27FC236}">
              <a16:creationId xmlns:a16="http://schemas.microsoft.com/office/drawing/2014/main" id="{D6941E9D-3C13-4E99-8AD9-DF86C24500D4}"/>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25000" t="9524" r="26786" b="30476"/>
        <a:stretch/>
      </xdr:blipFill>
      <xdr:spPr>
        <a:xfrm>
          <a:off x="13951324" y="3467746"/>
          <a:ext cx="1490382" cy="1384519"/>
        </a:xfrm>
        <a:prstGeom prst="rect">
          <a:avLst/>
        </a:prstGeom>
      </xdr:spPr>
    </xdr:pic>
    <xdr:clientData/>
  </xdr:twoCellAnchor>
  <xdr:twoCellAnchor editAs="oneCell">
    <xdr:from>
      <xdr:col>3</xdr:col>
      <xdr:colOff>573717</xdr:colOff>
      <xdr:row>18</xdr:row>
      <xdr:rowOff>36286</xdr:rowOff>
    </xdr:from>
    <xdr:to>
      <xdr:col>4</xdr:col>
      <xdr:colOff>87991</xdr:colOff>
      <xdr:row>18</xdr:row>
      <xdr:rowOff>1143568</xdr:rowOff>
    </xdr:to>
    <xdr:pic>
      <xdr:nvPicPr>
        <xdr:cNvPr id="45" name="図 44">
          <a:extLst>
            <a:ext uri="{FF2B5EF4-FFF2-40B4-BE49-F238E27FC236}">
              <a16:creationId xmlns:a16="http://schemas.microsoft.com/office/drawing/2014/main" id="{D0BBC936-263E-4DB6-8FFF-18BD2B519E0F}"/>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1429" t="19047" r="11429" b="9048"/>
        <a:stretch/>
      </xdr:blipFill>
      <xdr:spPr>
        <a:xfrm>
          <a:off x="2034217" y="8958036"/>
          <a:ext cx="1578024" cy="1107282"/>
        </a:xfrm>
        <a:prstGeom prst="rect">
          <a:avLst/>
        </a:prstGeom>
      </xdr:spPr>
    </xdr:pic>
    <xdr:clientData/>
  </xdr:twoCellAnchor>
  <xdr:twoCellAnchor editAs="oneCell">
    <xdr:from>
      <xdr:col>7</xdr:col>
      <xdr:colOff>1027131</xdr:colOff>
      <xdr:row>18</xdr:row>
      <xdr:rowOff>68034</xdr:rowOff>
    </xdr:from>
    <xdr:to>
      <xdr:col>8</xdr:col>
      <xdr:colOff>608548</xdr:colOff>
      <xdr:row>18</xdr:row>
      <xdr:rowOff>1174750</xdr:rowOff>
    </xdr:to>
    <xdr:pic>
      <xdr:nvPicPr>
        <xdr:cNvPr id="47" name="図 46">
          <a:extLst>
            <a:ext uri="{FF2B5EF4-FFF2-40B4-BE49-F238E27FC236}">
              <a16:creationId xmlns:a16="http://schemas.microsoft.com/office/drawing/2014/main" id="{AEC2C70C-B3DB-4F12-BE79-EB07E97BC335}"/>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1785" t="17619" r="11785" b="20000"/>
        <a:stretch/>
      </xdr:blipFill>
      <xdr:spPr>
        <a:xfrm>
          <a:off x="8551881" y="8989784"/>
          <a:ext cx="1645167" cy="1106716"/>
        </a:xfrm>
        <a:prstGeom prst="rect">
          <a:avLst/>
        </a:prstGeom>
      </xdr:spPr>
    </xdr:pic>
    <xdr:clientData/>
  </xdr:twoCellAnchor>
  <xdr:twoCellAnchor editAs="oneCell">
    <xdr:from>
      <xdr:col>9</xdr:col>
      <xdr:colOff>691423</xdr:colOff>
      <xdr:row>18</xdr:row>
      <xdr:rowOff>95250</xdr:rowOff>
    </xdr:from>
    <xdr:to>
      <xdr:col>10</xdr:col>
      <xdr:colOff>185031</xdr:colOff>
      <xdr:row>18</xdr:row>
      <xdr:rowOff>1156607</xdr:rowOff>
    </xdr:to>
    <xdr:pic>
      <xdr:nvPicPr>
        <xdr:cNvPr id="49" name="図 48">
          <a:extLst>
            <a:ext uri="{FF2B5EF4-FFF2-40B4-BE49-F238E27FC236}">
              <a16:creationId xmlns:a16="http://schemas.microsoft.com/office/drawing/2014/main" id="{883023C8-4222-4D2D-8595-DE6693E0058A}"/>
            </a:ext>
          </a:extLst>
        </xdr:cNvPr>
        <xdr:cNvPicPr>
          <a:picLocks noChangeAspect="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0357" t="17619" r="13928" b="20476"/>
        <a:stretch/>
      </xdr:blipFill>
      <xdr:spPr>
        <a:xfrm>
          <a:off x="11089548" y="9017000"/>
          <a:ext cx="1557358" cy="1061357"/>
        </a:xfrm>
        <a:prstGeom prst="rect">
          <a:avLst/>
        </a:prstGeom>
      </xdr:spPr>
    </xdr:pic>
    <xdr:clientData/>
  </xdr:twoCellAnchor>
  <xdr:twoCellAnchor editAs="oneCell">
    <xdr:from>
      <xdr:col>11</xdr:col>
      <xdr:colOff>669017</xdr:colOff>
      <xdr:row>18</xdr:row>
      <xdr:rowOff>88666</xdr:rowOff>
    </xdr:from>
    <xdr:to>
      <xdr:col>12</xdr:col>
      <xdr:colOff>224517</xdr:colOff>
      <xdr:row>18</xdr:row>
      <xdr:rowOff>1131811</xdr:rowOff>
    </xdr:to>
    <xdr:pic>
      <xdr:nvPicPr>
        <xdr:cNvPr id="51" name="図 50">
          <a:extLst>
            <a:ext uri="{FF2B5EF4-FFF2-40B4-BE49-F238E27FC236}">
              <a16:creationId xmlns:a16="http://schemas.microsoft.com/office/drawing/2014/main" id="{646C1ED3-D777-455D-8445-E34AD2C01BB2}"/>
            </a:ext>
          </a:extLst>
        </xdr:cNvPr>
        <xdr:cNvPicPr>
          <a:picLocks noChangeAspect="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12856" t="17618" r="11430" b="17620"/>
        <a:stretch/>
      </xdr:blipFill>
      <xdr:spPr>
        <a:xfrm>
          <a:off x="13623017" y="9010416"/>
          <a:ext cx="1619250" cy="1043145"/>
        </a:xfrm>
        <a:prstGeom prst="rect">
          <a:avLst/>
        </a:prstGeom>
      </xdr:spPr>
    </xdr:pic>
    <xdr:clientData/>
  </xdr:twoCellAnchor>
  <xdr:twoCellAnchor editAs="oneCell">
    <xdr:from>
      <xdr:col>3</xdr:col>
      <xdr:colOff>689496</xdr:colOff>
      <xdr:row>28</xdr:row>
      <xdr:rowOff>63498</xdr:rowOff>
    </xdr:from>
    <xdr:to>
      <xdr:col>4</xdr:col>
      <xdr:colOff>349250</xdr:colOff>
      <xdr:row>28</xdr:row>
      <xdr:rowOff>1146532</xdr:rowOff>
    </xdr:to>
    <xdr:pic>
      <xdr:nvPicPr>
        <xdr:cNvPr id="29" name="図 28">
          <a:extLst>
            <a:ext uri="{FF2B5EF4-FFF2-40B4-BE49-F238E27FC236}">
              <a16:creationId xmlns:a16="http://schemas.microsoft.com/office/drawing/2014/main" id="{3A863E70-A426-4851-9311-79969721889A}"/>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071" t="16667" r="10715" b="18096"/>
        <a:stretch/>
      </xdr:blipFill>
      <xdr:spPr>
        <a:xfrm>
          <a:off x="2467496" y="15398748"/>
          <a:ext cx="1723504" cy="1083034"/>
        </a:xfrm>
        <a:prstGeom prst="rect">
          <a:avLst/>
        </a:prstGeom>
      </xdr:spPr>
    </xdr:pic>
    <xdr:clientData/>
  </xdr:twoCellAnchor>
  <xdr:twoCellAnchor editAs="oneCell">
    <xdr:from>
      <xdr:col>11</xdr:col>
      <xdr:colOff>1087049</xdr:colOff>
      <xdr:row>36</xdr:row>
      <xdr:rowOff>106589</xdr:rowOff>
    </xdr:from>
    <xdr:to>
      <xdr:col>12</xdr:col>
      <xdr:colOff>649175</xdr:colOff>
      <xdr:row>36</xdr:row>
      <xdr:rowOff>1095375</xdr:rowOff>
    </xdr:to>
    <xdr:pic>
      <xdr:nvPicPr>
        <xdr:cNvPr id="38" name="図 37">
          <a:extLst>
            <a:ext uri="{FF2B5EF4-FFF2-40B4-BE49-F238E27FC236}">
              <a16:creationId xmlns:a16="http://schemas.microsoft.com/office/drawing/2014/main" id="{48586585-373A-4210-804E-064701DC8FC1}"/>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0910" t="18788" r="11364" b="18485"/>
        <a:stretch/>
      </xdr:blipFill>
      <xdr:spPr>
        <a:xfrm>
          <a:off x="14358549" y="20902839"/>
          <a:ext cx="1625876" cy="988786"/>
        </a:xfrm>
        <a:prstGeom prst="rect">
          <a:avLst/>
        </a:prstGeom>
      </xdr:spPr>
    </xdr:pic>
    <xdr:clientData/>
  </xdr:twoCellAnchor>
  <xdr:twoCellAnchor>
    <xdr:from>
      <xdr:col>12</xdr:col>
      <xdr:colOff>412750</xdr:colOff>
      <xdr:row>3</xdr:row>
      <xdr:rowOff>79374</xdr:rowOff>
    </xdr:from>
    <xdr:to>
      <xdr:col>13</xdr:col>
      <xdr:colOff>285751</xdr:colOff>
      <xdr:row>6</xdr:row>
      <xdr:rowOff>79375</xdr:rowOff>
    </xdr:to>
    <xdr:sp macro="" textlink="">
      <xdr:nvSpPr>
        <xdr:cNvPr id="3" name="四角形: 角を丸くする 2">
          <a:extLst>
            <a:ext uri="{FF2B5EF4-FFF2-40B4-BE49-F238E27FC236}">
              <a16:creationId xmlns:a16="http://schemas.microsoft.com/office/drawing/2014/main" id="{B5887472-5799-4715-BBA6-4CBAF6C044B3}"/>
            </a:ext>
          </a:extLst>
        </xdr:cNvPr>
        <xdr:cNvSpPr/>
      </xdr:nvSpPr>
      <xdr:spPr>
        <a:xfrm>
          <a:off x="15748000" y="1396999"/>
          <a:ext cx="682626" cy="66675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表</a:t>
          </a:r>
        </a:p>
      </xdr:txBody>
    </xdr:sp>
    <xdr:clientData/>
  </xdr:twoCellAnchor>
  <xdr:twoCellAnchor>
    <xdr:from>
      <xdr:col>12</xdr:col>
      <xdr:colOff>184149</xdr:colOff>
      <xdr:row>2</xdr:row>
      <xdr:rowOff>390524</xdr:rowOff>
    </xdr:from>
    <xdr:to>
      <xdr:col>14</xdr:col>
      <xdr:colOff>142875</xdr:colOff>
      <xdr:row>4</xdr:row>
      <xdr:rowOff>428625</xdr:rowOff>
    </xdr:to>
    <xdr:sp macro="" textlink="">
      <xdr:nvSpPr>
        <xdr:cNvPr id="28" name="四角形: 角を丸くする 27">
          <a:extLst>
            <a:ext uri="{FF2B5EF4-FFF2-40B4-BE49-F238E27FC236}">
              <a16:creationId xmlns:a16="http://schemas.microsoft.com/office/drawing/2014/main" id="{D53D26DD-6951-4A0C-A4FD-102A8940E363}"/>
            </a:ext>
          </a:extLst>
        </xdr:cNvPr>
        <xdr:cNvSpPr/>
      </xdr:nvSpPr>
      <xdr:spPr>
        <a:xfrm>
          <a:off x="15519399" y="1073149"/>
          <a:ext cx="1181101" cy="7524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xdr:txBody>
    </xdr:sp>
    <xdr:clientData/>
  </xdr:twoCellAnchor>
  <xdr:twoCellAnchor>
    <xdr:from>
      <xdr:col>12</xdr:col>
      <xdr:colOff>403226</xdr:colOff>
      <xdr:row>25</xdr:row>
      <xdr:rowOff>117476</xdr:rowOff>
    </xdr:from>
    <xdr:to>
      <xdr:col>13</xdr:col>
      <xdr:colOff>276227</xdr:colOff>
      <xdr:row>26</xdr:row>
      <xdr:rowOff>301626</xdr:rowOff>
    </xdr:to>
    <xdr:sp macro="" textlink="">
      <xdr:nvSpPr>
        <xdr:cNvPr id="30" name="四角形: 角を丸くする 29">
          <a:extLst>
            <a:ext uri="{FF2B5EF4-FFF2-40B4-BE49-F238E27FC236}">
              <a16:creationId xmlns:a16="http://schemas.microsoft.com/office/drawing/2014/main" id="{39A47D88-8397-48BC-8FDD-D7B82FB682F1}"/>
            </a:ext>
          </a:extLst>
        </xdr:cNvPr>
        <xdr:cNvSpPr/>
      </xdr:nvSpPr>
      <xdr:spPr>
        <a:xfrm>
          <a:off x="15738476" y="13865226"/>
          <a:ext cx="682626" cy="6921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裏</a:t>
          </a:r>
        </a:p>
      </xdr:txBody>
    </xdr:sp>
    <xdr:clientData/>
  </xdr:twoCellAnchor>
  <xdr:twoCellAnchor>
    <xdr:from>
      <xdr:col>12</xdr:col>
      <xdr:colOff>111125</xdr:colOff>
      <xdr:row>23</xdr:row>
      <xdr:rowOff>317500</xdr:rowOff>
    </xdr:from>
    <xdr:to>
      <xdr:col>14</xdr:col>
      <xdr:colOff>69851</xdr:colOff>
      <xdr:row>26</xdr:row>
      <xdr:rowOff>180976</xdr:rowOff>
    </xdr:to>
    <xdr:sp macro="" textlink="">
      <xdr:nvSpPr>
        <xdr:cNvPr id="31" name="四角形: 角を丸くする 30">
          <a:extLst>
            <a:ext uri="{FF2B5EF4-FFF2-40B4-BE49-F238E27FC236}">
              <a16:creationId xmlns:a16="http://schemas.microsoft.com/office/drawing/2014/main" id="{D7DBD9F0-F6B8-447D-BCF2-A03FF0967AC4}"/>
            </a:ext>
          </a:extLst>
        </xdr:cNvPr>
        <xdr:cNvSpPr/>
      </xdr:nvSpPr>
      <xdr:spPr>
        <a:xfrm>
          <a:off x="15446375" y="13557250"/>
          <a:ext cx="1228726" cy="10699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xdr:txBody>
    </xdr:sp>
    <xdr:clientData/>
  </xdr:twoCellAnchor>
  <xdr:twoCellAnchor>
    <xdr:from>
      <xdr:col>13</xdr:col>
      <xdr:colOff>63501</xdr:colOff>
      <xdr:row>22</xdr:row>
      <xdr:rowOff>483052</xdr:rowOff>
    </xdr:from>
    <xdr:to>
      <xdr:col>13</xdr:col>
      <xdr:colOff>381001</xdr:colOff>
      <xdr:row>24</xdr:row>
      <xdr:rowOff>47625</xdr:rowOff>
    </xdr:to>
    <xdr:sp macro="" textlink="">
      <xdr:nvSpPr>
        <xdr:cNvPr id="6" name="矢印: 右 5">
          <a:extLst>
            <a:ext uri="{FF2B5EF4-FFF2-40B4-BE49-F238E27FC236}">
              <a16:creationId xmlns:a16="http://schemas.microsoft.com/office/drawing/2014/main" id="{ED705BFF-0649-4735-83AD-89F846AEFD81}"/>
            </a:ext>
          </a:extLst>
        </xdr:cNvPr>
        <xdr:cNvSpPr/>
      </xdr:nvSpPr>
      <xdr:spPr>
        <a:xfrm>
          <a:off x="16208376" y="13214802"/>
          <a:ext cx="317500" cy="5805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476251</xdr:colOff>
      <xdr:row>10</xdr:row>
      <xdr:rowOff>51198</xdr:rowOff>
    </xdr:from>
    <xdr:to>
      <xdr:col>8</xdr:col>
      <xdr:colOff>555625</xdr:colOff>
      <xdr:row>10</xdr:row>
      <xdr:rowOff>1502270</xdr:rowOff>
    </xdr:to>
    <xdr:pic>
      <xdr:nvPicPr>
        <xdr:cNvPr id="2" name="図 1">
          <a:extLst>
            <a:ext uri="{FF2B5EF4-FFF2-40B4-BE49-F238E27FC236}">
              <a16:creationId xmlns:a16="http://schemas.microsoft.com/office/drawing/2014/main" id="{F24AE05E-C93E-4E35-92F0-20D544A5B72D}"/>
            </a:ext>
          </a:extLst>
        </xdr:cNvPr>
        <xdr:cNvPicPr>
          <a:picLocks noChangeAspect="1"/>
        </xdr:cNvPicPr>
      </xdr:nvPicPr>
      <xdr:blipFill>
        <a:blip xmlns:r="http://schemas.openxmlformats.org/officeDocument/2006/relationships" r:embed="rId17"/>
        <a:stretch>
          <a:fillRect/>
        </a:stretch>
      </xdr:blipFill>
      <xdr:spPr>
        <a:xfrm>
          <a:off x="8001001" y="3511948"/>
          <a:ext cx="2143124" cy="1451072"/>
        </a:xfrm>
        <a:prstGeom prst="rect">
          <a:avLst/>
        </a:prstGeom>
      </xdr:spPr>
    </xdr:pic>
    <xdr:clientData/>
  </xdr:twoCellAnchor>
  <xdr:twoCellAnchor editAs="oneCell">
    <xdr:from>
      <xdr:col>5</xdr:col>
      <xdr:colOff>453862</xdr:colOff>
      <xdr:row>18</xdr:row>
      <xdr:rowOff>31751</xdr:rowOff>
    </xdr:from>
    <xdr:to>
      <xdr:col>6</xdr:col>
      <xdr:colOff>212725</xdr:colOff>
      <xdr:row>18</xdr:row>
      <xdr:rowOff>1257301</xdr:rowOff>
    </xdr:to>
    <xdr:pic>
      <xdr:nvPicPr>
        <xdr:cNvPr id="5" name="図 4">
          <a:extLst>
            <a:ext uri="{FF2B5EF4-FFF2-40B4-BE49-F238E27FC236}">
              <a16:creationId xmlns:a16="http://schemas.microsoft.com/office/drawing/2014/main" id="{E0B0A654-E426-41AD-AE5E-DC8B03D657D0}"/>
            </a:ext>
          </a:extLst>
        </xdr:cNvPr>
        <xdr:cNvPicPr>
          <a:picLocks noChangeAspect="1"/>
        </xdr:cNvPicPr>
      </xdr:nvPicPr>
      <xdr:blipFill>
        <a:blip xmlns:r="http://schemas.openxmlformats.org/officeDocument/2006/relationships" r:embed="rId18"/>
        <a:stretch>
          <a:fillRect/>
        </a:stretch>
      </xdr:blipFill>
      <xdr:spPr>
        <a:xfrm>
          <a:off x="5105237" y="8953501"/>
          <a:ext cx="1822613" cy="1225550"/>
        </a:xfrm>
        <a:prstGeom prst="rect">
          <a:avLst/>
        </a:prstGeom>
      </xdr:spPr>
    </xdr:pic>
    <xdr:clientData/>
  </xdr:twoCellAnchor>
  <xdr:twoCellAnchor editAs="oneCell">
    <xdr:from>
      <xdr:col>9</xdr:col>
      <xdr:colOff>714374</xdr:colOff>
      <xdr:row>36</xdr:row>
      <xdr:rowOff>31749</xdr:rowOff>
    </xdr:from>
    <xdr:to>
      <xdr:col>9</xdr:col>
      <xdr:colOff>1936749</xdr:colOff>
      <xdr:row>36</xdr:row>
      <xdr:rowOff>1503588</xdr:rowOff>
    </xdr:to>
    <xdr:pic>
      <xdr:nvPicPr>
        <xdr:cNvPr id="11" name="図 10">
          <a:extLst>
            <a:ext uri="{FF2B5EF4-FFF2-40B4-BE49-F238E27FC236}">
              <a16:creationId xmlns:a16="http://schemas.microsoft.com/office/drawing/2014/main" id="{8876E961-11B5-46CE-BD60-3554CD865754}"/>
            </a:ext>
          </a:extLst>
        </xdr:cNvPr>
        <xdr:cNvPicPr>
          <a:picLocks noChangeAspect="1"/>
        </xdr:cNvPicPr>
      </xdr:nvPicPr>
      <xdr:blipFill>
        <a:blip xmlns:r="http://schemas.openxmlformats.org/officeDocument/2006/relationships" r:embed="rId19"/>
        <a:stretch>
          <a:fillRect/>
        </a:stretch>
      </xdr:blipFill>
      <xdr:spPr>
        <a:xfrm>
          <a:off x="11112499" y="20827999"/>
          <a:ext cx="1222375" cy="1471839"/>
        </a:xfrm>
        <a:prstGeom prst="rect">
          <a:avLst/>
        </a:prstGeom>
      </xdr:spPr>
    </xdr:pic>
    <xdr:clientData/>
  </xdr:twoCellAnchor>
  <xdr:twoCellAnchor editAs="oneCell">
    <xdr:from>
      <xdr:col>5</xdr:col>
      <xdr:colOff>583640</xdr:colOff>
      <xdr:row>36</xdr:row>
      <xdr:rowOff>63500</xdr:rowOff>
    </xdr:from>
    <xdr:to>
      <xdr:col>6</xdr:col>
      <xdr:colOff>234390</xdr:colOff>
      <xdr:row>36</xdr:row>
      <xdr:rowOff>1721322</xdr:rowOff>
    </xdr:to>
    <xdr:pic>
      <xdr:nvPicPr>
        <xdr:cNvPr id="13" name="図 12">
          <a:extLst>
            <a:ext uri="{FF2B5EF4-FFF2-40B4-BE49-F238E27FC236}">
              <a16:creationId xmlns:a16="http://schemas.microsoft.com/office/drawing/2014/main" id="{86FCEE5F-0AA7-4874-A67B-4AA49B70919E}"/>
            </a:ext>
          </a:extLst>
        </xdr:cNvPr>
        <xdr:cNvPicPr>
          <a:picLocks noChangeAspect="1"/>
        </xdr:cNvPicPr>
      </xdr:nvPicPr>
      <xdr:blipFill>
        <a:blip xmlns:r="http://schemas.openxmlformats.org/officeDocument/2006/relationships" r:embed="rId20"/>
        <a:stretch>
          <a:fillRect/>
        </a:stretch>
      </xdr:blipFill>
      <xdr:spPr>
        <a:xfrm>
          <a:off x="5215405" y="20738353"/>
          <a:ext cx="1705161" cy="165782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74EE-5454-429B-B423-88B14BE475CF}">
  <sheetPr codeName="Sheet2"/>
  <dimension ref="B1:AA72"/>
  <sheetViews>
    <sheetView tabSelected="1" zoomScale="51" zoomScaleNormal="51" workbookViewId="0">
      <selection activeCell="O39" sqref="O39"/>
    </sheetView>
  </sheetViews>
  <sheetFormatPr defaultRowHeight="14" x14ac:dyDescent="0.2"/>
  <cols>
    <col min="1" max="1" width="6.83203125" customWidth="1"/>
    <col min="2" max="2" width="5.75" customWidth="1"/>
    <col min="3" max="3" width="10.58203125" customWidth="1"/>
    <col min="4" max="4" width="27.08203125" customWidth="1"/>
    <col min="5" max="5" width="10.58203125" customWidth="1"/>
    <col min="6" max="6" width="27" customWidth="1"/>
    <col min="7" max="7" width="10.58203125" customWidth="1"/>
    <col min="8" max="8" width="27.08203125" customWidth="1"/>
    <col min="9" max="9" width="10.58203125" customWidth="1"/>
    <col min="10" max="10" width="27.08203125" customWidth="1"/>
    <col min="11" max="11" width="10.58203125" customWidth="1"/>
    <col min="12" max="12" width="27.08203125" customWidth="1"/>
    <col min="13" max="13" width="10.58203125" customWidth="1"/>
    <col min="14" max="14" width="6" customWidth="1"/>
    <col min="15" max="15" width="8.58203125" customWidth="1"/>
    <col min="16" max="16" width="16.58203125" customWidth="1"/>
    <col min="17" max="17" width="8.58203125" customWidth="1"/>
    <col min="18" max="26" width="9" customWidth="1"/>
    <col min="27" max="27" width="9.08203125" customWidth="1"/>
  </cols>
  <sheetData>
    <row r="1" spans="2:27" ht="40" customHeight="1" x14ac:dyDescent="0.3">
      <c r="K1" s="18" ph="1"/>
    </row>
    <row r="3" spans="2:27" ht="49.5" customHeight="1" x14ac:dyDescent="1.1499999999999999">
      <c r="B3" s="125" t="s">
        <v>132</v>
      </c>
      <c r="C3" s="125"/>
      <c r="D3" s="125"/>
      <c r="E3" s="125"/>
      <c r="F3" s="125"/>
      <c r="G3" s="125"/>
      <c r="H3" s="125"/>
      <c r="I3" s="125"/>
      <c r="J3" s="125"/>
      <c r="K3" s="125"/>
      <c r="L3" s="125"/>
      <c r="M3" s="125"/>
      <c r="N3" s="125"/>
      <c r="O3" s="1"/>
      <c r="P3" s="1"/>
      <c r="Q3" s="1"/>
      <c r="R3" s="1"/>
      <c r="S3" s="1"/>
      <c r="T3" s="1"/>
      <c r="U3" s="1"/>
      <c r="V3" s="1"/>
      <c r="W3" s="1"/>
      <c r="X3" s="1"/>
      <c r="Y3" s="1"/>
      <c r="Z3" s="2"/>
      <c r="AA3" s="2"/>
    </row>
    <row r="4" spans="2:27" ht="6" customHeight="1" x14ac:dyDescent="1.05">
      <c r="B4" s="13" ph="1"/>
      <c r="C4" s="4"/>
      <c r="D4" s="4"/>
      <c r="E4" s="10"/>
      <c r="F4" s="10"/>
      <c r="G4" s="10"/>
      <c r="H4" s="10"/>
      <c r="I4" s="10"/>
      <c r="J4" s="10"/>
      <c r="K4" s="10"/>
      <c r="L4" s="10"/>
      <c r="M4" s="10"/>
      <c r="N4" s="10"/>
      <c r="O4" s="1"/>
      <c r="P4" s="1"/>
      <c r="Q4" s="1"/>
      <c r="R4" s="1"/>
      <c r="S4" s="1"/>
      <c r="T4" s="1"/>
      <c r="U4" s="1"/>
      <c r="V4" s="1"/>
      <c r="W4" s="1"/>
      <c r="X4" s="1"/>
      <c r="Y4" s="1"/>
      <c r="Z4" s="2"/>
      <c r="AA4" s="2"/>
    </row>
    <row r="5" spans="2:27" ht="40" customHeight="1" x14ac:dyDescent="0.95">
      <c r="B5" s="14" ph="1"/>
      <c r="C5" s="45" t="s">
        <v>56</v>
      </c>
      <c r="D5" s="4"/>
      <c r="E5" s="10"/>
      <c r="F5" s="10" ph="1"/>
      <c r="G5" s="10" ph="1"/>
      <c r="H5" s="10" ph="1"/>
      <c r="I5" s="10" ph="1"/>
      <c r="J5" s="10" ph="1"/>
      <c r="K5" s="10" ph="1"/>
      <c r="L5" s="10"/>
      <c r="M5" s="61" ph="1"/>
      <c r="N5" s="10"/>
      <c r="P5" s="15" ph="1"/>
      <c r="Q5" s="1"/>
      <c r="R5" s="1"/>
      <c r="S5" s="1"/>
      <c r="T5" s="1"/>
      <c r="U5" s="1"/>
      <c r="V5" s="1"/>
      <c r="W5" s="1"/>
      <c r="X5" s="1"/>
      <c r="Y5" s="1"/>
      <c r="Z5" s="2"/>
      <c r="AA5" s="2"/>
    </row>
    <row r="6" spans="2:27" ht="6.75" customHeight="1" x14ac:dyDescent="0.95">
      <c r="B6" s="14" ph="1"/>
      <c r="C6" s="4"/>
      <c r="D6" s="4"/>
      <c r="E6" s="10"/>
      <c r="F6" s="10"/>
      <c r="G6" s="10"/>
      <c r="H6" s="10"/>
      <c r="I6" s="10"/>
      <c r="J6" s="10"/>
      <c r="K6" s="10"/>
      <c r="L6" s="10" ph="1"/>
      <c r="M6" s="10"/>
      <c r="N6" s="10"/>
      <c r="P6" s="15" ph="1"/>
      <c r="Q6" s="1"/>
      <c r="R6" s="1"/>
      <c r="S6" s="1"/>
      <c r="T6" s="1"/>
      <c r="U6" s="1"/>
      <c r="V6" s="1"/>
      <c r="W6" s="1"/>
      <c r="X6" s="1"/>
      <c r="Y6" s="1"/>
      <c r="Z6" s="2"/>
      <c r="AA6" s="2"/>
    </row>
    <row r="7" spans="2:27" ht="40" customHeight="1" x14ac:dyDescent="0.95">
      <c r="B7" s="14" ph="1"/>
      <c r="C7" s="45" t="s">
        <v>29</v>
      </c>
      <c r="D7" s="4"/>
      <c r="E7" s="10"/>
      <c r="F7" s="10"/>
      <c r="G7" s="10"/>
      <c r="H7" s="10"/>
      <c r="I7" s="10"/>
      <c r="J7" s="10"/>
      <c r="K7" s="10" ph="1"/>
      <c r="L7" s="10"/>
      <c r="M7" s="60" t="s">
        <v>55</v>
      </c>
      <c r="N7" s="10"/>
      <c r="P7" s="15" ph="1"/>
      <c r="Q7" s="1"/>
      <c r="R7" s="1"/>
      <c r="S7" s="1"/>
      <c r="T7" s="1"/>
      <c r="U7" s="1"/>
      <c r="V7" s="1"/>
      <c r="W7" s="1"/>
      <c r="X7" s="1"/>
      <c r="Y7" s="1"/>
      <c r="Z7" s="2"/>
      <c r="AA7" s="2"/>
    </row>
    <row r="8" spans="2:27" ht="6" customHeight="1" x14ac:dyDescent="0.4">
      <c r="B8" s="14" ph="1"/>
      <c r="C8" s="45" ph="1"/>
      <c r="D8" s="4"/>
      <c r="E8" s="10"/>
      <c r="F8" s="10"/>
      <c r="G8" s="10"/>
      <c r="H8" s="10"/>
      <c r="I8" s="10"/>
      <c r="J8" s="10"/>
      <c r="K8" s="10"/>
      <c r="L8" s="10"/>
      <c r="M8" s="10"/>
      <c r="N8" s="10"/>
      <c r="P8" s="15" ph="1"/>
      <c r="Q8" s="1"/>
      <c r="R8" s="1"/>
      <c r="S8" s="1"/>
      <c r="T8" s="1"/>
      <c r="U8" s="1"/>
      <c r="V8" s="1"/>
      <c r="W8" s="1"/>
      <c r="X8" s="1"/>
      <c r="Y8" s="1"/>
      <c r="Z8" s="2"/>
      <c r="AA8" s="2"/>
    </row>
    <row r="9" spans="2:27" ht="39.75" customHeight="1" thickBot="1" x14ac:dyDescent="0.25">
      <c r="B9" s="4"/>
      <c r="C9" s="4"/>
      <c r="D9" s="43" t="s">
        <v>30</v>
      </c>
      <c r="E9" s="4"/>
      <c r="F9" s="4"/>
      <c r="G9" s="4"/>
      <c r="H9" s="4"/>
      <c r="I9" s="4"/>
      <c r="J9" s="4"/>
      <c r="K9" s="4"/>
      <c r="L9" s="4"/>
      <c r="M9" s="4"/>
      <c r="N9" s="4"/>
    </row>
    <row r="10" spans="2:27" ht="30" customHeight="1" thickBot="1" x14ac:dyDescent="0.25">
      <c r="B10" s="4"/>
      <c r="C10" s="8"/>
      <c r="D10" s="120" t="s">
        <v>19</v>
      </c>
      <c r="E10" s="121"/>
      <c r="F10" s="120" t="s">
        <v>20</v>
      </c>
      <c r="G10" s="121"/>
      <c r="H10" s="120" t="s">
        <v>21</v>
      </c>
      <c r="I10" s="121"/>
      <c r="J10" s="120" t="s">
        <v>22</v>
      </c>
      <c r="K10" s="121"/>
      <c r="L10" s="120" t="s">
        <v>23</v>
      </c>
      <c r="M10" s="121"/>
      <c r="N10" s="6"/>
      <c r="O10" s="6"/>
    </row>
    <row r="11" spans="2:27" ht="180" customHeight="1" thickBot="1" x14ac:dyDescent="0.35">
      <c r="B11" s="4"/>
      <c r="C11" s="48" t="s">
        <v>31</v>
      </c>
      <c r="D11" s="122" t="s">
        <v>106</v>
      </c>
      <c r="E11" s="116"/>
      <c r="F11" s="106" t="s">
        <v>107</v>
      </c>
      <c r="G11" s="107"/>
      <c r="H11" s="106" t="s">
        <v>108</v>
      </c>
      <c r="I11" s="117"/>
      <c r="J11" s="106" t="s">
        <v>109</v>
      </c>
      <c r="K11" s="107"/>
      <c r="L11" s="106" t="s">
        <v>110</v>
      </c>
      <c r="M11" s="107"/>
      <c r="N11" s="7"/>
      <c r="O11" s="7"/>
      <c r="Q11" s="7"/>
    </row>
    <row r="12" spans="2:27" ht="40" customHeight="1" thickTop="1" x14ac:dyDescent="0.2">
      <c r="B12" s="4"/>
      <c r="C12" s="104" t="s">
        <v>33</v>
      </c>
      <c r="D12" s="52" t="s">
        <v>57</v>
      </c>
      <c r="E12" s="66" t="s">
        <v>134</v>
      </c>
      <c r="F12" s="95" t="s">
        <v>34</v>
      </c>
      <c r="G12" s="93" t="s">
        <v>134</v>
      </c>
      <c r="H12" s="53" t="s">
        <v>61</v>
      </c>
      <c r="I12" s="66" t="s">
        <v>134</v>
      </c>
      <c r="J12" s="53" t="s">
        <v>65</v>
      </c>
      <c r="K12" s="66" t="s">
        <v>134</v>
      </c>
      <c r="L12" s="95" t="s">
        <v>35</v>
      </c>
      <c r="M12" s="93" t="s">
        <v>134</v>
      </c>
      <c r="N12" s="7"/>
      <c r="O12" s="7"/>
      <c r="P12" s="7"/>
      <c r="Q12" s="7"/>
    </row>
    <row r="13" spans="2:27" ht="40" customHeight="1" thickBot="1" x14ac:dyDescent="0.25">
      <c r="B13" s="4"/>
      <c r="C13" s="104"/>
      <c r="D13" s="72" t="s">
        <v>58</v>
      </c>
      <c r="E13" s="73"/>
      <c r="F13" s="103"/>
      <c r="G13" s="94"/>
      <c r="H13" s="74" t="s">
        <v>62</v>
      </c>
      <c r="I13" s="73"/>
      <c r="J13" s="74" t="s">
        <v>66</v>
      </c>
      <c r="K13" s="73"/>
      <c r="L13" s="103"/>
      <c r="M13" s="94"/>
      <c r="N13" s="7"/>
      <c r="O13" s="7"/>
      <c r="P13" s="7"/>
      <c r="Q13" s="7"/>
    </row>
    <row r="14" spans="2:27" ht="40" customHeight="1" thickTop="1" x14ac:dyDescent="0.2">
      <c r="B14" s="4"/>
      <c r="C14" s="104" t="s">
        <v>36</v>
      </c>
      <c r="D14" s="54" t="s">
        <v>59</v>
      </c>
      <c r="E14" s="69"/>
      <c r="F14" s="99" t="s">
        <v>37</v>
      </c>
      <c r="G14" s="100"/>
      <c r="H14" s="54" t="s">
        <v>63</v>
      </c>
      <c r="I14" s="69"/>
      <c r="J14" s="56" t="s">
        <v>67</v>
      </c>
      <c r="K14" s="69"/>
      <c r="L14" s="99" t="s">
        <v>37</v>
      </c>
      <c r="M14" s="100"/>
      <c r="N14" s="7"/>
      <c r="O14" s="7"/>
      <c r="P14" s="7"/>
      <c r="Q14" s="7"/>
    </row>
    <row r="15" spans="2:27" ht="40" customHeight="1" thickBot="1" x14ac:dyDescent="0.25">
      <c r="B15" s="4"/>
      <c r="C15" s="105"/>
      <c r="D15" s="70" t="s">
        <v>60</v>
      </c>
      <c r="E15" s="78"/>
      <c r="F15" s="101"/>
      <c r="G15" s="100"/>
      <c r="H15" s="70" t="s">
        <v>64</v>
      </c>
      <c r="I15" s="78"/>
      <c r="J15" s="71" t="s">
        <v>68</v>
      </c>
      <c r="K15" s="78"/>
      <c r="L15" s="101"/>
      <c r="M15" s="100"/>
      <c r="N15" s="7"/>
      <c r="O15" s="7"/>
      <c r="P15" s="7"/>
      <c r="Q15" s="7"/>
    </row>
    <row r="16" spans="2:27" ht="40" customHeight="1" thickTop="1" thickBot="1" x14ac:dyDescent="0.35">
      <c r="B16" s="4"/>
      <c r="C16" s="39" ph="1"/>
      <c r="D16" s="49" t="s">
        <v>100</v>
      </c>
      <c r="E16" s="84" t="str">
        <f>IF('（削除不可！）計算データ資料'!L6=0,"",'（削除不可！）計算データ資料'!L6&amp;"g")</f>
        <v/>
      </c>
      <c r="F16" s="51" t="s">
        <v>100</v>
      </c>
      <c r="G16" s="85" t="str">
        <f>IF('（削除不可！）計算データ資料'!L7=0,"",'（削除不可！）計算データ資料'!L7&amp;"g")</f>
        <v/>
      </c>
      <c r="H16" s="51" t="s">
        <v>100</v>
      </c>
      <c r="I16" s="83" t="str">
        <f>IF('（削除不可！）計算データ資料'!L8=0,"",'（削除不可！）計算データ資料'!L8&amp;"g")</f>
        <v/>
      </c>
      <c r="J16" s="51" t="s">
        <v>100</v>
      </c>
      <c r="K16" s="82" t="str">
        <f>IF('（削除不可！）計算データ資料'!L9=0,"",'（削除不可！）計算データ資料'!L9&amp;"g")</f>
        <v/>
      </c>
      <c r="L16" s="51" t="s">
        <v>100</v>
      </c>
      <c r="M16" s="79" t="str">
        <f>IF('（削除不可！）計算データ資料'!L10=0,"",'（削除不可！）計算データ資料'!L10&amp;"g")</f>
        <v/>
      </c>
      <c r="N16" s="7"/>
      <c r="O16" s="7"/>
      <c r="P16" s="7"/>
      <c r="Q16" s="7"/>
    </row>
    <row r="17" spans="2:17" ht="20.149999999999999" customHeight="1" thickBot="1" x14ac:dyDescent="0.25">
      <c r="B17" s="4"/>
      <c r="C17" s="3" ph="1"/>
      <c r="D17" s="4" ph="1"/>
      <c r="E17" s="5"/>
      <c r="F17" s="4" ph="1"/>
      <c r="G17" s="5"/>
      <c r="H17" s="4"/>
      <c r="I17" s="4"/>
      <c r="J17" s="4"/>
      <c r="K17" s="4"/>
      <c r="L17" s="4"/>
      <c r="M17" s="4"/>
      <c r="N17" s="7"/>
      <c r="O17" s="7"/>
      <c r="P17" s="7"/>
      <c r="Q17" s="7"/>
    </row>
    <row r="18" spans="2:17" ht="30" customHeight="1" thickBot="1" x14ac:dyDescent="0.25">
      <c r="B18" s="4"/>
      <c r="C18" s="8"/>
      <c r="D18" s="123" t="s">
        <v>24</v>
      </c>
      <c r="E18" s="123"/>
      <c r="F18" s="97" t="s">
        <v>32</v>
      </c>
      <c r="G18" s="97"/>
      <c r="H18" s="97" t="s">
        <v>39</v>
      </c>
      <c r="I18" s="97"/>
      <c r="J18" s="97" t="s">
        <v>40</v>
      </c>
      <c r="K18" s="97"/>
      <c r="L18" s="98" t="s">
        <v>25</v>
      </c>
      <c r="M18" s="98"/>
      <c r="N18" s="7"/>
      <c r="O18" s="7"/>
      <c r="P18" s="7"/>
      <c r="Q18" s="7"/>
    </row>
    <row r="19" spans="2:17" ht="180" customHeight="1" thickBot="1" x14ac:dyDescent="0.35">
      <c r="B19" s="4"/>
      <c r="C19" s="48" t="s">
        <v>38</v>
      </c>
      <c r="D19" s="106" t="s">
        <v>111</v>
      </c>
      <c r="E19" s="117"/>
      <c r="F19" s="106" t="s">
        <v>112</v>
      </c>
      <c r="G19" s="107"/>
      <c r="H19" s="106" t="s">
        <v>117</v>
      </c>
      <c r="I19" s="107"/>
      <c r="J19" s="106" t="s">
        <v>120</v>
      </c>
      <c r="K19" s="107"/>
      <c r="L19" s="106" t="s">
        <v>122</v>
      </c>
      <c r="M19" s="107"/>
      <c r="N19" s="7"/>
      <c r="O19" s="7"/>
      <c r="P19" s="7"/>
      <c r="Q19" s="7"/>
    </row>
    <row r="20" spans="2:17" ht="40" customHeight="1" thickTop="1" x14ac:dyDescent="0.2">
      <c r="B20" s="4"/>
      <c r="C20" s="110" t="s">
        <v>33</v>
      </c>
      <c r="D20" s="52" t="s">
        <v>69</v>
      </c>
      <c r="E20" s="66" t="s">
        <v>134</v>
      </c>
      <c r="F20" s="53" t="s">
        <v>113</v>
      </c>
      <c r="G20" s="66" t="s">
        <v>134</v>
      </c>
      <c r="H20" s="53" t="s">
        <v>118</v>
      </c>
      <c r="I20" s="66" t="s">
        <v>134</v>
      </c>
      <c r="J20" s="95" t="s">
        <v>41</v>
      </c>
      <c r="K20" s="93" t="s">
        <v>134</v>
      </c>
      <c r="L20" s="53" t="s">
        <v>121</v>
      </c>
      <c r="M20" s="66" t="s">
        <v>134</v>
      </c>
      <c r="N20" s="90" t="s" ph="1">
        <v>103</v>
      </c>
      <c r="O20" s="7"/>
      <c r="P20" s="7"/>
      <c r="Q20" s="7"/>
    </row>
    <row r="21" spans="2:17" ht="40" customHeight="1" thickBot="1" x14ac:dyDescent="0.25">
      <c r="B21" s="4"/>
      <c r="C21" s="104"/>
      <c r="D21" s="67" t="s">
        <v>70</v>
      </c>
      <c r="E21" s="68"/>
      <c r="F21" s="65" t="s">
        <v>114</v>
      </c>
      <c r="G21" s="68"/>
      <c r="H21" s="65" t="s">
        <v>119</v>
      </c>
      <c r="I21" s="77"/>
      <c r="J21" s="96"/>
      <c r="K21" s="94"/>
      <c r="L21" s="65" t="s">
        <v>73</v>
      </c>
      <c r="M21" s="68"/>
      <c r="N21" s="90" ph="1"/>
      <c r="O21" s="7"/>
      <c r="P21" s="7"/>
      <c r="Q21" s="7"/>
    </row>
    <row r="22" spans="2:17" ht="40" customHeight="1" thickTop="1" x14ac:dyDescent="0.2">
      <c r="B22" s="4"/>
      <c r="C22" s="111" t="s">
        <v>36</v>
      </c>
      <c r="D22" s="57" t="s">
        <v>71</v>
      </c>
      <c r="E22" s="76"/>
      <c r="F22" s="58" t="s">
        <v>115</v>
      </c>
      <c r="G22" s="76"/>
      <c r="H22" s="114" t="s">
        <v>37</v>
      </c>
      <c r="I22" s="100"/>
      <c r="J22" s="114" t="s">
        <v>37</v>
      </c>
      <c r="K22" s="100"/>
      <c r="L22" s="57" t="s">
        <v>74</v>
      </c>
      <c r="M22" s="76"/>
      <c r="N22" s="90" ph="1"/>
      <c r="O22" s="7"/>
      <c r="P22" s="7"/>
      <c r="Q22" s="7"/>
    </row>
    <row r="23" spans="2:17" ht="40" customHeight="1" thickBot="1" x14ac:dyDescent="0.25">
      <c r="B23" s="4"/>
      <c r="C23" s="105"/>
      <c r="D23" s="70" t="s">
        <v>72</v>
      </c>
      <c r="E23" s="78"/>
      <c r="F23" s="71" t="s">
        <v>116</v>
      </c>
      <c r="G23" s="78"/>
      <c r="H23" s="101"/>
      <c r="I23" s="100"/>
      <c r="J23" s="101"/>
      <c r="K23" s="100"/>
      <c r="L23" s="70" t="s">
        <v>75</v>
      </c>
      <c r="M23" s="78"/>
      <c r="N23" s="90" ph="1"/>
      <c r="O23" s="7"/>
      <c r="P23" s="7"/>
      <c r="Q23" s="7"/>
    </row>
    <row r="24" spans="2:17" ht="40" customHeight="1" thickTop="1" thickBot="1" x14ac:dyDescent="0.35">
      <c r="B24" s="4"/>
      <c r="C24" s="39" ph="1"/>
      <c r="D24" s="49" t="s">
        <v>101</v>
      </c>
      <c r="E24" s="84" t="str">
        <f>IF('（削除不可！）計算データ資料'!L11=0,"",'（削除不可！）計算データ資料'!L11&amp;"g")</f>
        <v/>
      </c>
      <c r="F24" s="51" t="s">
        <v>101</v>
      </c>
      <c r="G24" s="83" t="str">
        <f>IF('（削除不可！）計算データ資料'!L12=0,"",'（削除不可！）計算データ資料'!L12&amp;"g")</f>
        <v/>
      </c>
      <c r="H24" s="51" t="s">
        <v>101</v>
      </c>
      <c r="I24" s="79" t="str">
        <f>IF('（削除不可！）計算データ資料'!L13=0,"",'（削除不可！）計算データ資料'!L13&amp;"g")</f>
        <v/>
      </c>
      <c r="J24" s="51" t="s">
        <v>101</v>
      </c>
      <c r="K24" s="79" t="str">
        <f>IF('（削除不可！）計算データ資料'!L14=0,"",'（削除不可！）計算データ資料'!L14&amp;"g")</f>
        <v/>
      </c>
      <c r="L24" s="51" t="s">
        <v>101</v>
      </c>
      <c r="M24" s="83" t="str">
        <f>IF('（削除不可！）計算データ資料'!L15=0,"",'（削除不可！）計算データ資料'!L15&amp;"g")</f>
        <v/>
      </c>
      <c r="N24" s="7"/>
      <c r="O24" s="7"/>
      <c r="P24" s="7"/>
      <c r="Q24" s="7"/>
    </row>
    <row r="25" spans="2:17" ht="15" customHeight="1" x14ac:dyDescent="0.3">
      <c r="B25" s="4"/>
      <c r="C25" s="39" ph="1"/>
      <c r="D25" s="86" ph="1"/>
      <c r="E25" s="87"/>
      <c r="F25" s="86" ph="1"/>
      <c r="G25" s="88"/>
      <c r="H25" s="86" ph="1"/>
      <c r="I25" s="88"/>
      <c r="J25" s="86" ph="1"/>
      <c r="K25" s="88"/>
      <c r="L25" s="86" ph="1"/>
      <c r="M25" s="88"/>
      <c r="N25" s="7"/>
      <c r="O25" s="7"/>
      <c r="P25" s="7"/>
      <c r="Q25" s="7"/>
    </row>
    <row r="26" spans="2:17" ht="39.75" customHeight="1" x14ac:dyDescent="0.95">
      <c r="B26" s="4"/>
      <c r="C26" s="4"/>
      <c r="D26" s="4"/>
      <c r="E26" s="4"/>
      <c r="F26" s="4"/>
      <c r="G26" s="4"/>
      <c r="H26" s="4"/>
      <c r="I26" s="21"/>
      <c r="J26" s="4"/>
      <c r="K26" s="4"/>
      <c r="L26" s="60" t="s">
        <v>55</v>
      </c>
      <c r="N26" s="7"/>
      <c r="O26" s="7"/>
      <c r="P26" s="7"/>
      <c r="Q26" s="7"/>
    </row>
    <row r="27" spans="2:17" ht="40.5" customHeight="1" thickBot="1" x14ac:dyDescent="0.25">
      <c r="B27" s="4"/>
      <c r="C27" s="4"/>
      <c r="D27" s="43" t="s">
        <v>30</v>
      </c>
      <c r="E27" s="4"/>
      <c r="F27" s="4"/>
      <c r="G27" s="4"/>
      <c r="H27" s="4"/>
      <c r="I27" s="21"/>
      <c r="J27" s="4"/>
      <c r="K27" s="4"/>
      <c r="L27" s="4"/>
      <c r="M27" s="4"/>
      <c r="N27" s="7"/>
      <c r="O27" s="7"/>
      <c r="P27" s="7"/>
      <c r="Q27" s="7"/>
    </row>
    <row r="28" spans="2:17" ht="30" customHeight="1" thickBot="1" x14ac:dyDescent="0.25">
      <c r="B28" s="4"/>
      <c r="C28" s="8"/>
      <c r="D28" s="98" t="s">
        <v>26</v>
      </c>
      <c r="E28" s="98"/>
      <c r="F28" s="98" t="s">
        <v>27</v>
      </c>
      <c r="G28" s="98"/>
      <c r="H28" s="98" t="s">
        <v>28</v>
      </c>
      <c r="I28" s="98"/>
      <c r="J28" s="98" t="s">
        <v>0</v>
      </c>
      <c r="K28" s="98"/>
      <c r="L28" s="102" t="s">
        <v>45</v>
      </c>
      <c r="M28" s="102"/>
      <c r="N28" s="7"/>
      <c r="O28" s="7"/>
      <c r="P28" s="7"/>
      <c r="Q28" s="7"/>
    </row>
    <row r="29" spans="2:17" ht="180" customHeight="1" thickBot="1" x14ac:dyDescent="0.35">
      <c r="B29" s="4"/>
      <c r="C29" s="48" t="s">
        <v>38</v>
      </c>
      <c r="D29" s="106" t="s">
        <v>123</v>
      </c>
      <c r="E29" s="117"/>
      <c r="F29" s="106" t="s">
        <v>124</v>
      </c>
      <c r="G29" s="107"/>
      <c r="H29" s="106" t="s">
        <v>125</v>
      </c>
      <c r="I29" s="107"/>
      <c r="J29" s="106" t="s">
        <v>126</v>
      </c>
      <c r="K29" s="107"/>
      <c r="L29" s="108" t="s">
        <v>104</v>
      </c>
      <c r="M29" s="109"/>
      <c r="N29" s="7"/>
      <c r="O29" s="7"/>
      <c r="P29" s="7"/>
      <c r="Q29" s="7"/>
    </row>
    <row r="30" spans="2:17" ht="40" customHeight="1" thickTop="1" x14ac:dyDescent="0.2">
      <c r="B30" s="4"/>
      <c r="C30" s="112" t="s">
        <v>43</v>
      </c>
      <c r="D30" s="52" t="s">
        <v>76</v>
      </c>
      <c r="E30" s="66" t="s">
        <v>134</v>
      </c>
      <c r="F30" s="53" t="s">
        <v>80</v>
      </c>
      <c r="G30" s="66" t="s">
        <v>134</v>
      </c>
      <c r="H30" s="95" t="s">
        <v>42</v>
      </c>
      <c r="I30" s="93" t="s">
        <v>134</v>
      </c>
      <c r="J30" s="53" t="s">
        <v>69</v>
      </c>
      <c r="K30" s="66" t="s">
        <v>134</v>
      </c>
      <c r="L30" s="53" t="s">
        <v>84</v>
      </c>
      <c r="M30" s="66" t="s">
        <v>134</v>
      </c>
      <c r="N30" s="4"/>
    </row>
    <row r="31" spans="2:17" ht="40" customHeight="1" thickBot="1" x14ac:dyDescent="0.25">
      <c r="B31" s="4"/>
      <c r="C31" s="113"/>
      <c r="D31" s="72" t="s">
        <v>77</v>
      </c>
      <c r="E31" s="73"/>
      <c r="F31" s="74" t="s">
        <v>81</v>
      </c>
      <c r="G31" s="73"/>
      <c r="H31" s="103"/>
      <c r="I31" s="94"/>
      <c r="J31" s="74" t="s">
        <v>70</v>
      </c>
      <c r="K31" s="73"/>
      <c r="L31" s="74" t="s">
        <v>85</v>
      </c>
      <c r="M31" s="73"/>
      <c r="N31" s="4"/>
    </row>
    <row r="32" spans="2:17" ht="40" customHeight="1" thickTop="1" x14ac:dyDescent="0.2">
      <c r="B32" s="4"/>
      <c r="C32" s="104" t="s">
        <v>44</v>
      </c>
      <c r="D32" s="54" t="s">
        <v>78</v>
      </c>
      <c r="E32" s="69"/>
      <c r="F32" s="56" t="s">
        <v>82</v>
      </c>
      <c r="G32" s="69"/>
      <c r="H32" s="99" t="s">
        <v>37</v>
      </c>
      <c r="I32" s="100"/>
      <c r="J32" s="54" t="s">
        <v>71</v>
      </c>
      <c r="K32" s="69"/>
      <c r="L32" s="56" t="s">
        <v>86</v>
      </c>
      <c r="M32" s="69"/>
      <c r="N32" s="4"/>
    </row>
    <row r="33" spans="2:17" ht="40" customHeight="1" thickBot="1" x14ac:dyDescent="0.25">
      <c r="B33" s="4"/>
      <c r="C33" s="105"/>
      <c r="D33" s="70" t="s">
        <v>79</v>
      </c>
      <c r="E33" s="78"/>
      <c r="F33" s="71" t="s">
        <v>83</v>
      </c>
      <c r="G33" s="78"/>
      <c r="H33" s="101"/>
      <c r="I33" s="100"/>
      <c r="J33" s="70" t="s">
        <v>72</v>
      </c>
      <c r="K33" s="78"/>
      <c r="L33" s="71" t="s">
        <v>87</v>
      </c>
      <c r="M33" s="78"/>
      <c r="N33" s="4"/>
    </row>
    <row r="34" spans="2:17" ht="40" customHeight="1" thickTop="1" thickBot="1" x14ac:dyDescent="0.35">
      <c r="B34" s="4"/>
      <c r="C34" s="75" ph="1"/>
      <c r="D34" s="49" t="s">
        <v>101</v>
      </c>
      <c r="E34" s="84" t="str">
        <f>IF('（削除不可！）計算データ資料'!L16=0,"",'（削除不可！）計算データ資料'!L16&amp;"g")</f>
        <v/>
      </c>
      <c r="F34" s="51" t="s">
        <v>101</v>
      </c>
      <c r="G34" s="83" t="str">
        <f>IF('（削除不可！）計算データ資料'!L17=0,"",'（削除不可！）計算データ資料'!L17&amp;"g")</f>
        <v/>
      </c>
      <c r="H34" s="51" t="s">
        <v>101</v>
      </c>
      <c r="I34" s="79" t="str">
        <f>IF('（削除不可！）計算データ資料'!L18=0,"",'（削除不可！）計算データ資料'!L18&amp;"g")</f>
        <v/>
      </c>
      <c r="J34" s="51" t="s">
        <v>101</v>
      </c>
      <c r="K34" s="83" t="str">
        <f>IF('（削除不可！）計算データ資料'!L19=0,"",'（削除不可！）計算データ資料'!L19&amp;"g")</f>
        <v/>
      </c>
      <c r="L34" s="51" t="s">
        <v>101</v>
      </c>
      <c r="M34" s="83" t="str">
        <f>IF('（削除不可！）計算データ資料'!L20=0,"",'（削除不可！）計算データ資料'!L20&amp;"g")</f>
        <v/>
      </c>
      <c r="N34" s="7"/>
      <c r="O34" s="7"/>
      <c r="P34" s="7"/>
      <c r="Q34" s="7"/>
    </row>
    <row r="35" spans="2:17" ht="20.149999999999999" customHeight="1" thickBot="1" x14ac:dyDescent="0.25">
      <c r="B35" s="4"/>
      <c r="C35" s="4"/>
      <c r="D35" s="4"/>
      <c r="E35" s="4"/>
      <c r="F35" s="4"/>
      <c r="G35" s="4"/>
      <c r="H35" s="4"/>
      <c r="I35" s="4"/>
      <c r="J35" s="4"/>
      <c r="K35" s="4"/>
      <c r="L35" s="4"/>
      <c r="M35" s="4"/>
      <c r="N35" s="4"/>
    </row>
    <row r="36" spans="2:17" ht="30" customHeight="1" thickBot="1" x14ac:dyDescent="0.25">
      <c r="B36" s="4"/>
      <c r="C36" s="8"/>
      <c r="D36" s="102" t="s">
        <v>49</v>
      </c>
      <c r="E36" s="102"/>
      <c r="F36" s="102" t="s">
        <v>50</v>
      </c>
      <c r="G36" s="102"/>
      <c r="H36" s="118" t="s">
        <v>51</v>
      </c>
      <c r="I36" s="118"/>
      <c r="J36" s="118" t="s">
        <v>52</v>
      </c>
      <c r="K36" s="118"/>
      <c r="L36" s="118" t="s">
        <v>53</v>
      </c>
      <c r="M36" s="118"/>
      <c r="N36" s="4"/>
    </row>
    <row r="37" spans="2:17" ht="180" customHeight="1" thickBot="1" x14ac:dyDescent="0.35">
      <c r="B37" s="4"/>
      <c r="C37" s="48" t="s">
        <v>38</v>
      </c>
      <c r="D37" s="115" t="s">
        <v>46</v>
      </c>
      <c r="E37" s="116"/>
      <c r="F37" s="106" t="s">
        <v>105</v>
      </c>
      <c r="G37" s="117"/>
      <c r="H37" s="106" t="s">
        <v>47</v>
      </c>
      <c r="I37" s="107"/>
      <c r="J37" s="106" t="s">
        <v>48</v>
      </c>
      <c r="K37" s="107"/>
      <c r="L37" s="106" t="s">
        <v>127</v>
      </c>
      <c r="M37" s="107"/>
      <c r="N37" s="4"/>
    </row>
    <row r="38" spans="2:17" ht="40" customHeight="1" thickTop="1" x14ac:dyDescent="0.2">
      <c r="B38" s="4"/>
      <c r="C38" s="112" t="s">
        <v>43</v>
      </c>
      <c r="D38" s="52" t="s">
        <v>69</v>
      </c>
      <c r="E38" s="66" t="s">
        <v>134</v>
      </c>
      <c r="F38" s="53" t="s">
        <v>88</v>
      </c>
      <c r="G38" s="66" t="s">
        <v>134</v>
      </c>
      <c r="H38" s="53" t="s">
        <v>92</v>
      </c>
      <c r="I38" s="66" t="s">
        <v>134</v>
      </c>
      <c r="J38" s="53" t="s">
        <v>96</v>
      </c>
      <c r="K38" s="66" t="s">
        <v>134</v>
      </c>
      <c r="L38" s="53" t="s">
        <v>129</v>
      </c>
      <c r="M38" s="50" t="s">
        <v>134</v>
      </c>
      <c r="N38" s="4"/>
    </row>
    <row r="39" spans="2:17" ht="40" customHeight="1" x14ac:dyDescent="0.2">
      <c r="B39" s="4"/>
      <c r="C39" s="113"/>
      <c r="D39" s="67" t="s">
        <v>70</v>
      </c>
      <c r="E39" s="68"/>
      <c r="F39" s="65" t="s">
        <v>89</v>
      </c>
      <c r="G39" s="68"/>
      <c r="H39" s="65" t="s">
        <v>93</v>
      </c>
      <c r="I39" s="68"/>
      <c r="J39" s="65" t="s">
        <v>97</v>
      </c>
      <c r="K39" s="68"/>
      <c r="L39" s="65" t="s">
        <v>128</v>
      </c>
      <c r="M39" s="59"/>
      <c r="N39" s="4"/>
    </row>
    <row r="40" spans="2:17" ht="40" customHeight="1" x14ac:dyDescent="0.2">
      <c r="B40" s="4"/>
      <c r="C40" s="104" t="s">
        <v>44</v>
      </c>
      <c r="D40" s="54" t="s">
        <v>71</v>
      </c>
      <c r="E40" s="69"/>
      <c r="F40" s="56" t="s">
        <v>90</v>
      </c>
      <c r="G40" s="69"/>
      <c r="H40" s="56" t="s">
        <v>94</v>
      </c>
      <c r="I40" s="69"/>
      <c r="J40" s="56" t="s">
        <v>98</v>
      </c>
      <c r="K40" s="69"/>
      <c r="L40" s="56" t="s">
        <v>130</v>
      </c>
      <c r="M40" s="55"/>
      <c r="N40" s="4"/>
    </row>
    <row r="41" spans="2:17" ht="40" customHeight="1" thickBot="1" x14ac:dyDescent="0.25">
      <c r="B41" s="4"/>
      <c r="C41" s="105"/>
      <c r="D41" s="70" t="s">
        <v>72</v>
      </c>
      <c r="E41" s="78"/>
      <c r="F41" s="71" t="s">
        <v>91</v>
      </c>
      <c r="G41" s="78"/>
      <c r="H41" s="71" t="s">
        <v>95</v>
      </c>
      <c r="I41" s="78"/>
      <c r="J41" s="71" t="s">
        <v>99</v>
      </c>
      <c r="K41" s="78"/>
      <c r="L41" s="71" t="s">
        <v>131</v>
      </c>
      <c r="M41" s="80"/>
      <c r="N41" s="4"/>
    </row>
    <row r="42" spans="2:17" ht="40" customHeight="1" thickBot="1" x14ac:dyDescent="0.35">
      <c r="B42" s="4"/>
      <c r="C42" s="39" ph="1"/>
      <c r="D42" s="49" t="s">
        <v>101</v>
      </c>
      <c r="E42" s="84" t="str">
        <f>IF('（削除不可！）計算データ資料'!L21=0,"",'（削除不可！）計算データ資料'!L21&amp;"g")</f>
        <v/>
      </c>
      <c r="F42" s="51" t="s">
        <v>101</v>
      </c>
      <c r="G42" s="83" t="str">
        <f>IF('（削除不可！）計算データ資料'!L22=0,"",'（削除不可！）計算データ資料'!L22&amp;"g")</f>
        <v/>
      </c>
      <c r="H42" s="51" t="s">
        <v>101</v>
      </c>
      <c r="I42" s="83" t="str">
        <f>IF('（削除不可！）計算データ資料'!L23=0,"",'（削除不可！）計算データ資料'!L23&amp;"g")</f>
        <v/>
      </c>
      <c r="J42" s="51" t="s">
        <v>101</v>
      </c>
      <c r="K42" s="82" t="str">
        <f>IF('（削除不可！）計算データ資料'!L24=0,"",'（削除不可！）計算データ資料'!L24&amp;"g")</f>
        <v/>
      </c>
      <c r="L42" s="51" t="s">
        <v>101</v>
      </c>
      <c r="M42" s="81" t="str">
        <f>IF('（削除不可！）計算データ資料'!L25=0,"",'（削除不可！）計算データ資料'!L25&amp;"g")</f>
        <v/>
      </c>
      <c r="N42" s="7"/>
      <c r="O42" s="7"/>
      <c r="P42" s="7"/>
      <c r="Q42" s="7"/>
    </row>
    <row r="43" spans="2:17" ht="5.25" customHeight="1" thickBot="1" x14ac:dyDescent="0.25">
      <c r="B43" s="4"/>
      <c r="C43" s="4"/>
      <c r="D43" s="4"/>
      <c r="E43" s="4"/>
      <c r="F43" s="4"/>
      <c r="G43" s="4"/>
      <c r="H43" s="4"/>
      <c r="I43" s="4"/>
      <c r="J43" s="4"/>
      <c r="K43" s="4"/>
      <c r="L43" s="4"/>
      <c r="M43" s="4"/>
      <c r="N43" s="4"/>
    </row>
    <row r="44" spans="2:17" ht="45" customHeight="1" thickTop="1" thickBot="1" x14ac:dyDescent="0.4">
      <c r="B44" s="4"/>
      <c r="C44" s="63" t="s">
        <v>54</v>
      </c>
      <c r="D44" s="64" ph="1"/>
      <c r="E44" s="9"/>
      <c r="F44" s="4"/>
      <c r="G44" s="4"/>
      <c r="H44" s="4"/>
      <c r="I44" s="33" ph="1"/>
      <c r="K44" s="62" t="s">
        <v>102</v>
      </c>
      <c r="L44" s="91" t="str">
        <f>IF('（削除不可！）計算データ資料'!L26=0,"",'（削除不可！）計算データ資料'!L26&amp;"g")</f>
        <v/>
      </c>
      <c r="M44" s="92"/>
      <c r="N44" s="46" t="s">
        <v>15</v>
      </c>
    </row>
    <row r="45" spans="2:17" ht="32.25" customHeight="1" x14ac:dyDescent="0.2">
      <c r="B45" s="4"/>
      <c r="C45" s="4"/>
      <c r="D45" s="4"/>
      <c r="E45" s="4"/>
      <c r="F45" s="4"/>
      <c r="G45" s="4"/>
      <c r="H45" s="4"/>
      <c r="I45" s="33"/>
      <c r="J45" s="33"/>
      <c r="K45" s="33"/>
      <c r="L45" s="33"/>
      <c r="M45" s="89" t="s">
        <v>133</v>
      </c>
      <c r="N45" s="4"/>
    </row>
    <row r="46" spans="2:17" ht="20.149999999999999" customHeight="1" x14ac:dyDescent="0.2">
      <c r="B46" s="4"/>
      <c r="C46" s="4"/>
      <c r="D46" s="4"/>
      <c r="E46" s="4"/>
      <c r="F46" s="4"/>
      <c r="G46" s="4"/>
      <c r="H46" s="4"/>
      <c r="I46" s="33"/>
      <c r="J46" s="33"/>
      <c r="K46" s="33"/>
      <c r="L46" s="33"/>
      <c r="M46" s="33"/>
      <c r="N46" s="4"/>
    </row>
    <row r="47" spans="2:17" ht="20.149999999999999" customHeight="1" x14ac:dyDescent="0.2">
      <c r="B47" s="4"/>
      <c r="C47" s="4"/>
      <c r="D47" s="4"/>
      <c r="E47" s="4"/>
      <c r="F47" s="4"/>
      <c r="G47" s="4"/>
      <c r="H47" s="4"/>
      <c r="I47" s="33"/>
      <c r="J47" s="33"/>
      <c r="K47" s="33"/>
    </row>
    <row r="48" spans="2:17" x14ac:dyDescent="0.2">
      <c r="B48" s="4"/>
      <c r="C48" s="4"/>
      <c r="D48" s="4"/>
      <c r="E48" s="4"/>
      <c r="F48" s="4"/>
      <c r="G48" s="4"/>
      <c r="H48" s="4"/>
      <c r="I48" s="4"/>
      <c r="J48" s="4"/>
      <c r="K48" s="4"/>
      <c r="L48" s="4"/>
      <c r="M48" s="4"/>
      <c r="N48" s="4"/>
    </row>
    <row r="49" spans="2:17" ht="19" x14ac:dyDescent="0.2">
      <c r="B49" s="4"/>
      <c r="C49" s="4"/>
      <c r="D49" s="4"/>
      <c r="E49" s="4"/>
      <c r="F49" s="4"/>
      <c r="G49" s="4"/>
      <c r="H49" s="4"/>
      <c r="I49" s="4"/>
      <c r="J49" s="4"/>
      <c r="K49" s="4"/>
      <c r="L49" s="4"/>
      <c r="M49" s="4"/>
      <c r="N49" s="4"/>
      <c r="P49" s="119"/>
      <c r="Q49" s="119"/>
    </row>
    <row r="50" spans="2:17" x14ac:dyDescent="0.2">
      <c r="B50" s="4"/>
      <c r="C50" s="4"/>
      <c r="D50" s="4"/>
      <c r="E50" s="4"/>
      <c r="F50" s="4"/>
      <c r="G50" s="4"/>
      <c r="H50" s="4"/>
      <c r="I50" s="4"/>
      <c r="J50" s="4"/>
      <c r="K50" s="4"/>
      <c r="L50" s="4"/>
      <c r="M50" s="4"/>
      <c r="N50" s="4"/>
    </row>
    <row r="51" spans="2:17" ht="40" customHeight="1" x14ac:dyDescent="0.35">
      <c r="C51" s="17" ph="1"/>
      <c r="K51" s="38"/>
      <c r="L51" s="16" ph="1"/>
    </row>
    <row r="52" spans="2:17" ht="29.5" x14ac:dyDescent="0.3">
      <c r="C52" s="19" ph="1"/>
    </row>
    <row r="53" spans="2:17" ht="40" customHeight="1" x14ac:dyDescent="0.2"/>
    <row r="54" spans="2:17" ht="40" customHeight="1" x14ac:dyDescent="0.2"/>
    <row r="55" spans="2:17" ht="20.149999999999999" customHeight="1" x14ac:dyDescent="0.3">
      <c r="B55" s="19" ph="1"/>
    </row>
    <row r="56" spans="2:17" ht="40" customHeight="1" x14ac:dyDescent="0.3">
      <c r="B56" s="40" ph="1"/>
      <c r="C56" s="4"/>
      <c r="D56" s="4"/>
      <c r="E56" s="4"/>
      <c r="F56" s="4"/>
      <c r="G56" s="4"/>
      <c r="H56" s="4"/>
      <c r="I56" s="4"/>
      <c r="J56" s="4"/>
      <c r="K56" s="4"/>
      <c r="L56" s="4"/>
    </row>
    <row r="57" spans="2:17" ht="20.149999999999999" customHeight="1" x14ac:dyDescent="0.3">
      <c r="B57" s="40" ph="1"/>
      <c r="C57" s="4"/>
      <c r="D57" s="4"/>
      <c r="E57" s="4"/>
      <c r="F57" s="4"/>
      <c r="G57" s="4"/>
      <c r="H57" s="4"/>
      <c r="I57" s="4"/>
      <c r="J57" s="4"/>
      <c r="K57" s="4"/>
      <c r="L57" s="4"/>
    </row>
    <row r="58" spans="2:17" s="16" customFormat="1" ht="40" customHeight="1" ph="1" x14ac:dyDescent="0.3">
      <c r="B58" s="40"/>
      <c r="C58" s="40"/>
      <c r="D58" s="40" ph="1"/>
      <c r="E58" s="40" ph="1"/>
      <c r="F58" s="40"/>
      <c r="G58" s="32" ph="1"/>
      <c r="H58" s="32" ph="1"/>
      <c r="I58" s="32"/>
      <c r="J58" s="41" ph="1"/>
      <c r="K58" s="42" ph="1"/>
      <c r="L58" s="40" ph="1"/>
    </row>
    <row r="59" spans="2:17" ht="40" customHeight="1" x14ac:dyDescent="0.3">
      <c r="B59" s="4"/>
      <c r="C59" s="4"/>
      <c r="D59" s="40" ph="1"/>
      <c r="E59" s="4"/>
      <c r="F59" s="4"/>
      <c r="G59" s="4"/>
      <c r="H59" s="32"/>
      <c r="I59" s="32"/>
      <c r="J59" s="41" ph="1"/>
      <c r="K59" s="42"/>
      <c r="L59" s="40" ph="1"/>
    </row>
    <row r="60" spans="2:17" ht="40" customHeight="1" x14ac:dyDescent="0.3">
      <c r="B60" s="4"/>
      <c r="C60" s="4"/>
      <c r="D60" s="40" ph="1"/>
      <c r="E60" s="4"/>
      <c r="F60" s="4"/>
      <c r="G60" s="4"/>
      <c r="H60" s="32"/>
      <c r="I60" s="32"/>
      <c r="J60" s="41" ph="1"/>
      <c r="K60" s="32" ph="1"/>
      <c r="L60" s="40" ph="1"/>
    </row>
    <row r="61" spans="2:17" ht="40" customHeight="1" x14ac:dyDescent="0.3">
      <c r="B61" s="32" ph="1"/>
      <c r="C61" s="4"/>
      <c r="D61" s="4"/>
      <c r="E61" s="4"/>
      <c r="F61" s="4"/>
      <c r="G61" s="4"/>
      <c r="H61" s="4"/>
      <c r="I61" s="4"/>
      <c r="J61" s="4"/>
      <c r="K61" s="4"/>
      <c r="L61" s="4"/>
    </row>
    <row r="62" spans="2:17" ht="40" customHeight="1" x14ac:dyDescent="0.2"/>
    <row r="63" spans="2:17" ht="40" customHeight="1" x14ac:dyDescent="0.2"/>
    <row r="64" spans="2:17" ht="40" customHeight="1" x14ac:dyDescent="0.2"/>
    <row r="65" spans="2:12" ht="40" customHeight="1" x14ac:dyDescent="0.2"/>
    <row r="66" spans="2:12" ht="40" customHeight="1" x14ac:dyDescent="0.2"/>
    <row r="67" spans="2:12" ht="40" customHeight="1" x14ac:dyDescent="0.2"/>
    <row r="68" spans="2:12" ht="40" customHeight="1" x14ac:dyDescent="0.2"/>
    <row r="69" spans="2:12" customFormat="1" ht="22.5" ph="1" x14ac:dyDescent="0.2">
      <c r="B69"/>
      <c r="C69"/>
      <c r="F69"/>
      <c r="I69"/>
    </row>
    <row r="70" spans="2:12" ht="22.5" x14ac:dyDescent="0.2">
      <c r="D70" ph="1"/>
      <c r="J70" ph="1"/>
      <c r="L70" ph="1"/>
    </row>
    <row r="71" spans="2:12" ht="22.5" x14ac:dyDescent="0.2">
      <c r="D71" ph="1"/>
      <c r="J71" ph="1"/>
      <c r="K71" ph="1"/>
      <c r="L71" ph="1"/>
    </row>
    <row r="72" spans="2:12" ht="22.5" x14ac:dyDescent="0.2">
      <c r="B72" ph="1"/>
    </row>
  </sheetData>
  <mergeCells count="65">
    <mergeCell ref="B3:N3"/>
    <mergeCell ref="P49:Q49"/>
    <mergeCell ref="C12:C13"/>
    <mergeCell ref="C14:C15"/>
    <mergeCell ref="H11:I11"/>
    <mergeCell ref="J11:K11"/>
    <mergeCell ref="L11:M11"/>
    <mergeCell ref="D10:E10"/>
    <mergeCell ref="F10:G10"/>
    <mergeCell ref="F11:G11"/>
    <mergeCell ref="H10:I10"/>
    <mergeCell ref="J10:K10"/>
    <mergeCell ref="L10:M10"/>
    <mergeCell ref="D11:E11"/>
    <mergeCell ref="D18:E18"/>
    <mergeCell ref="D19:E19"/>
    <mergeCell ref="F18:G18"/>
    <mergeCell ref="H18:I18"/>
    <mergeCell ref="F28:G28"/>
    <mergeCell ref="H19:I19"/>
    <mergeCell ref="H28:I28"/>
    <mergeCell ref="D28:E28"/>
    <mergeCell ref="D29:E29"/>
    <mergeCell ref="F29:G29"/>
    <mergeCell ref="H29:I29"/>
    <mergeCell ref="F19:G19"/>
    <mergeCell ref="C40:C41"/>
    <mergeCell ref="D36:E36"/>
    <mergeCell ref="J37:K37"/>
    <mergeCell ref="L37:M37"/>
    <mergeCell ref="H32:I33"/>
    <mergeCell ref="D37:E37"/>
    <mergeCell ref="F37:G37"/>
    <mergeCell ref="H37:I37"/>
    <mergeCell ref="C38:C39"/>
    <mergeCell ref="F36:G36"/>
    <mergeCell ref="H36:I36"/>
    <mergeCell ref="J36:K36"/>
    <mergeCell ref="L36:M36"/>
    <mergeCell ref="F12:F13"/>
    <mergeCell ref="G12:G13"/>
    <mergeCell ref="L12:L13"/>
    <mergeCell ref="F14:G15"/>
    <mergeCell ref="C32:C33"/>
    <mergeCell ref="J29:K29"/>
    <mergeCell ref="L29:M29"/>
    <mergeCell ref="H30:H31"/>
    <mergeCell ref="I30:I31"/>
    <mergeCell ref="C20:C21"/>
    <mergeCell ref="C22:C23"/>
    <mergeCell ref="C30:C31"/>
    <mergeCell ref="H22:I23"/>
    <mergeCell ref="J22:K23"/>
    <mergeCell ref="J19:K19"/>
    <mergeCell ref="L19:M19"/>
    <mergeCell ref="N20:N23"/>
    <mergeCell ref="L44:M44"/>
    <mergeCell ref="M12:M13"/>
    <mergeCell ref="J20:J21"/>
    <mergeCell ref="K20:K21"/>
    <mergeCell ref="J18:K18"/>
    <mergeCell ref="L18:M18"/>
    <mergeCell ref="L14:M15"/>
    <mergeCell ref="J28:K28"/>
    <mergeCell ref="L28:M28"/>
  </mergeCells>
  <phoneticPr fontId="49" type="Hiragana" alignment="distributed"/>
  <dataValidations count="2">
    <dataValidation type="list" allowBlank="1" showInputMessage="1" showErrorMessage="1" sqref="M22:M23 E14:E15 E22:E23 I40:I41 G32:G33 K32:K33 M40:M41 M32:M33 G40:G41 G22:G23 I14:I15 K14:K15 K40:K41 E32:E33 E40:E41" xr:uid="{8C22336C-E52D-41BB-92FD-4E928C983B13}">
      <formula1>"-,1,2,3,4,5"</formula1>
    </dataValidation>
    <dataValidation type="list" showInputMessage="1" showErrorMessage="1" sqref="E12:E13 I38:I39 K38:K39 I30 I12:I13 K12:K13 E20:E21 M12 I20:I21 G20:G21 M20:M21 K20 E30:E31 G30:G31 K30:K31 M30:M31 E38:E39 G38:G39 G12 M38:M39" xr:uid="{F4BEF264-854B-45D1-94CE-A39B17B1C3CE}">
      <formula1>"　,✔"</formula1>
    </dataValidation>
  </dataValidations>
  <printOptions horizontalCentered="1"/>
  <pageMargins left="0" right="0" top="0.19685039370078741" bottom="0" header="0" footer="0"/>
  <pageSetup paperSize="9" scale="58" orientation="landscape" r:id="rId1"/>
  <rowBreaks count="1" manualBreakCount="1">
    <brk id="25"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24C5-749F-4604-9896-1FF06C23BAA4}">
  <sheetPr codeName="Sheet4"/>
  <dimension ref="A2:L37"/>
  <sheetViews>
    <sheetView zoomScaleNormal="100" workbookViewId="0">
      <selection activeCell="C26" sqref="C26"/>
    </sheetView>
  </sheetViews>
  <sheetFormatPr defaultRowHeight="14" x14ac:dyDescent="0.2"/>
  <cols>
    <col min="2" max="3" width="9" style="20"/>
    <col min="7" max="7" width="11.75" customWidth="1"/>
    <col min="9" max="9" width="13" customWidth="1"/>
    <col min="10" max="10" width="14.5" customWidth="1"/>
    <col min="11" max="11" width="14.58203125" customWidth="1"/>
  </cols>
  <sheetData>
    <row r="2" spans="1:12" ht="14.5" thickBot="1" x14ac:dyDescent="0.25"/>
    <row r="3" spans="1:12" ht="19.5" thickBot="1" x14ac:dyDescent="0.25">
      <c r="B3" s="29"/>
      <c r="C3" s="30" t="s">
        <v>1</v>
      </c>
      <c r="D3" s="28"/>
      <c r="E3" s="23"/>
      <c r="F3" s="124"/>
      <c r="G3" s="124"/>
      <c r="H3" s="23"/>
      <c r="I3" s="23"/>
      <c r="J3" s="23"/>
      <c r="K3" s="23"/>
      <c r="L3" s="24"/>
    </row>
    <row r="4" spans="1:12" x14ac:dyDescent="0.2">
      <c r="B4" s="25"/>
      <c r="C4" s="21"/>
      <c r="D4" s="4"/>
      <c r="E4" s="4"/>
      <c r="F4" s="4"/>
      <c r="G4" s="4"/>
      <c r="H4" s="4"/>
      <c r="I4" s="4"/>
      <c r="J4" s="4"/>
      <c r="K4" s="4"/>
      <c r="L4" s="11"/>
    </row>
    <row r="5" spans="1:12" x14ac:dyDescent="0.2">
      <c r="B5" s="25" t="s">
        <v>2</v>
      </c>
      <c r="C5" s="21" t="s">
        <v>3</v>
      </c>
      <c r="D5" s="4" t="s">
        <v>4</v>
      </c>
      <c r="E5" s="4" t="s">
        <v>5</v>
      </c>
      <c r="F5" s="4" t="s">
        <v>10</v>
      </c>
      <c r="G5" s="4" t="s">
        <v>11</v>
      </c>
      <c r="H5" s="4" t="s">
        <v>6</v>
      </c>
      <c r="I5" s="4" t="s">
        <v>7</v>
      </c>
      <c r="J5" s="4" t="s">
        <v>8</v>
      </c>
      <c r="K5" s="4" t="s">
        <v>9</v>
      </c>
      <c r="L5" s="11" t="s">
        <v>17</v>
      </c>
    </row>
    <row r="6" spans="1:12" x14ac:dyDescent="0.2">
      <c r="A6" s="44"/>
      <c r="B6" s="25">
        <v>1</v>
      </c>
      <c r="C6" s="21">
        <v>123</v>
      </c>
      <c r="D6" s="4">
        <f>COUNTIF(中高一般!E12,"✔")</f>
        <v>0</v>
      </c>
      <c r="E6" s="4">
        <f>C6*D6</f>
        <v>0</v>
      </c>
      <c r="F6" s="4">
        <f>COUNTIF(中高一般!E13,"✔")</f>
        <v>0</v>
      </c>
      <c r="G6" s="4">
        <f>C6*F6*7</f>
        <v>0</v>
      </c>
      <c r="H6" s="4" t="e">
        <f>VLOOKUP(中高一般!E14,$B$31:$C$37,2,FALSE)</f>
        <v>#N/A</v>
      </c>
      <c r="I6" s="4">
        <f>IF(中高一般!E14="",0,C6*H6)</f>
        <v>0</v>
      </c>
      <c r="J6" s="4" t="e">
        <f>VLOOKUP(中高一般!E15,$B$31:$C$37,2,FALSE)</f>
        <v>#N/A</v>
      </c>
      <c r="K6" s="4">
        <f>IF(中高一般!E15="",0,C6*J6*7)</f>
        <v>0</v>
      </c>
      <c r="L6" s="11">
        <f>E6+G6+I6+K6</f>
        <v>0</v>
      </c>
    </row>
    <row r="7" spans="1:12" x14ac:dyDescent="0.2">
      <c r="A7" s="44" t="s">
        <v>16</v>
      </c>
      <c r="B7" s="25">
        <v>2</v>
      </c>
      <c r="C7" s="21">
        <v>280</v>
      </c>
      <c r="D7" s="4">
        <f>COUNTIF(中高一般!G12:G13,"✔")</f>
        <v>0</v>
      </c>
      <c r="E7" s="4">
        <f>C7*D7</f>
        <v>0</v>
      </c>
      <c r="F7" s="47">
        <v>0</v>
      </c>
      <c r="G7" s="47">
        <v>0</v>
      </c>
      <c r="H7" s="47">
        <v>0</v>
      </c>
      <c r="I7" s="47">
        <f>C7*H7</f>
        <v>0</v>
      </c>
      <c r="J7" s="47">
        <v>0</v>
      </c>
      <c r="K7" s="47">
        <v>0</v>
      </c>
      <c r="L7" s="11">
        <f t="shared" ref="L7:L25" si="0">E7+G7+I7+K7</f>
        <v>0</v>
      </c>
    </row>
    <row r="8" spans="1:12" x14ac:dyDescent="0.2">
      <c r="A8" s="44"/>
      <c r="B8" s="25">
        <v>3</v>
      </c>
      <c r="C8" s="21">
        <v>21</v>
      </c>
      <c r="D8" s="4">
        <f>COUNTIF(中高一般!I12,"✔")</f>
        <v>0</v>
      </c>
      <c r="E8" s="4">
        <f t="shared" ref="E8:E25" si="1">C8*D8</f>
        <v>0</v>
      </c>
      <c r="F8" s="4">
        <f>COUNTIF(中高一般!I13,"✔")</f>
        <v>0</v>
      </c>
      <c r="G8" s="4">
        <f t="shared" ref="G8:G25" si="2">C8*F8*7</f>
        <v>0</v>
      </c>
      <c r="H8" s="4" t="e">
        <f>VLOOKUP(中高一般!I14,$B$31:$C$37,2,FALSE)</f>
        <v>#N/A</v>
      </c>
      <c r="I8" s="4">
        <f>IF(中高一般!I14="",0,C8*H8)</f>
        <v>0</v>
      </c>
      <c r="J8" s="4" t="e">
        <f>VLOOKUP(中高一般!I15,$B$31:$C$37,2,FALSE)</f>
        <v>#N/A</v>
      </c>
      <c r="K8" s="4">
        <f>IF(中高一般!I15="",0,C8*J8*7)</f>
        <v>0</v>
      </c>
      <c r="L8" s="11">
        <f t="shared" si="0"/>
        <v>0</v>
      </c>
    </row>
    <row r="9" spans="1:12" x14ac:dyDescent="0.2">
      <c r="A9" s="44"/>
      <c r="B9" s="25">
        <v>4</v>
      </c>
      <c r="C9" s="21">
        <v>70</v>
      </c>
      <c r="D9" s="4">
        <f>COUNTIF(中高一般!K12,"✔")</f>
        <v>0</v>
      </c>
      <c r="E9" s="4">
        <f t="shared" si="1"/>
        <v>0</v>
      </c>
      <c r="F9" s="4">
        <f>COUNTIF(中高一般!K13,"✔")</f>
        <v>0</v>
      </c>
      <c r="G9" s="4">
        <f t="shared" si="2"/>
        <v>0</v>
      </c>
      <c r="H9" s="4" t="e">
        <f>VLOOKUP(中高一般!K14,$B$31:$C$37,2,FALSE)</f>
        <v>#N/A</v>
      </c>
      <c r="I9" s="4">
        <f>IF(中高一般!K14="",0,C9*H9)</f>
        <v>0</v>
      </c>
      <c r="J9" s="4" t="e">
        <f>VLOOKUP(中高一般!K15,$B$31:$C$37,2,FALSE)</f>
        <v>#N/A</v>
      </c>
      <c r="K9" s="4">
        <f>IF(中高一般!K15="",0,C9*J9*7)</f>
        <v>0</v>
      </c>
      <c r="L9" s="11">
        <f t="shared" si="0"/>
        <v>0</v>
      </c>
    </row>
    <row r="10" spans="1:12" x14ac:dyDescent="0.2">
      <c r="A10" s="44" t="s">
        <v>16</v>
      </c>
      <c r="B10" s="25">
        <v>5</v>
      </c>
      <c r="C10" s="21">
        <v>791</v>
      </c>
      <c r="D10" s="4">
        <f>COUNTIF(中高一般!M12:M13,"✔")</f>
        <v>0</v>
      </c>
      <c r="E10" s="4">
        <f>C10*D10</f>
        <v>0</v>
      </c>
      <c r="F10" s="47">
        <v>0</v>
      </c>
      <c r="G10" s="47">
        <v>0</v>
      </c>
      <c r="H10" s="47">
        <v>0</v>
      </c>
      <c r="I10" s="47">
        <f t="shared" ref="I10:I18" si="3">C10*H10</f>
        <v>0</v>
      </c>
      <c r="J10" s="47">
        <v>0</v>
      </c>
      <c r="K10" s="47">
        <v>0</v>
      </c>
      <c r="L10" s="11">
        <f t="shared" si="0"/>
        <v>0</v>
      </c>
    </row>
    <row r="11" spans="1:12" x14ac:dyDescent="0.2">
      <c r="A11" s="44"/>
      <c r="B11" s="25">
        <v>6</v>
      </c>
      <c r="C11" s="21">
        <v>19</v>
      </c>
      <c r="D11" s="4">
        <f>COUNTIF(中高一般!E20,"✔")</f>
        <v>0</v>
      </c>
      <c r="E11" s="4">
        <f t="shared" si="1"/>
        <v>0</v>
      </c>
      <c r="F11" s="4">
        <f>COUNTIF(中高一般!E21,"✔")</f>
        <v>0</v>
      </c>
      <c r="G11" s="4">
        <f t="shared" si="2"/>
        <v>0</v>
      </c>
      <c r="H11" s="4" t="e">
        <f>VLOOKUP(中高一般!E22,$B$31:$C$37,2,FALSE)</f>
        <v>#N/A</v>
      </c>
      <c r="I11" s="4">
        <f>IF(中高一般!E22="",0,C11*H11)</f>
        <v>0</v>
      </c>
      <c r="J11" s="4" t="e">
        <f>VLOOKUP(中高一般!E23,$B$31:$C$37,2,FALSE)</f>
        <v>#N/A</v>
      </c>
      <c r="K11" s="4">
        <f>IF(中高一般!E23="",0,C11*J11*7)</f>
        <v>0</v>
      </c>
      <c r="L11" s="11">
        <f t="shared" si="0"/>
        <v>0</v>
      </c>
    </row>
    <row r="12" spans="1:12" x14ac:dyDescent="0.2">
      <c r="A12" s="44"/>
      <c r="B12" s="25">
        <v>7</v>
      </c>
      <c r="C12" s="21">
        <v>104</v>
      </c>
      <c r="D12" s="4">
        <f>COUNTIF(中高一般!G20,"✔")</f>
        <v>0</v>
      </c>
      <c r="E12" s="4">
        <f t="shared" si="1"/>
        <v>0</v>
      </c>
      <c r="F12" s="4">
        <f>COUNTIF(中高一般!G21,"✔")</f>
        <v>0</v>
      </c>
      <c r="G12" s="4">
        <f t="shared" si="2"/>
        <v>0</v>
      </c>
      <c r="H12" s="4" t="e">
        <f>VLOOKUP(中高一般!G22,$B$31:$C$37,2,FALSE)</f>
        <v>#N/A</v>
      </c>
      <c r="I12" s="4">
        <f>IF(中高一般!G22="",0,C12*H12)</f>
        <v>0</v>
      </c>
      <c r="J12" s="4" t="e">
        <f>VLOOKUP(中高一般!G23,$B$31:$C$37,2,FALSE)</f>
        <v>#N/A</v>
      </c>
      <c r="K12" s="4">
        <f>IF(中高一般!G23="",0,C12*J12*7)</f>
        <v>0</v>
      </c>
      <c r="L12" s="11">
        <f t="shared" si="0"/>
        <v>0</v>
      </c>
    </row>
    <row r="13" spans="1:12" x14ac:dyDescent="0.2">
      <c r="A13" s="44" t="s">
        <v>13</v>
      </c>
      <c r="B13" s="25">
        <v>8</v>
      </c>
      <c r="C13" s="21">
        <v>292</v>
      </c>
      <c r="D13" s="4">
        <f>COUNTIF(中高一般!I20,"✔")</f>
        <v>0</v>
      </c>
      <c r="E13" s="4">
        <f t="shared" si="1"/>
        <v>0</v>
      </c>
      <c r="F13" s="4">
        <f>COUNTIF(中高一般!I21,"✔")</f>
        <v>0</v>
      </c>
      <c r="G13" s="4">
        <f t="shared" si="2"/>
        <v>0</v>
      </c>
      <c r="H13" s="47">
        <v>0</v>
      </c>
      <c r="I13" s="47">
        <f t="shared" si="3"/>
        <v>0</v>
      </c>
      <c r="J13" s="47">
        <v>0</v>
      </c>
      <c r="K13" s="47">
        <v>0</v>
      </c>
      <c r="L13" s="11">
        <f t="shared" si="0"/>
        <v>0</v>
      </c>
    </row>
    <row r="14" spans="1:12" x14ac:dyDescent="0.2">
      <c r="A14" s="44" t="s">
        <v>16</v>
      </c>
      <c r="B14" s="25">
        <v>9</v>
      </c>
      <c r="C14" s="21">
        <v>231</v>
      </c>
      <c r="D14" s="4">
        <f>COUNTIF(中高一般!K20:K21,"✔")</f>
        <v>0</v>
      </c>
      <c r="E14" s="4">
        <f>C14*D14</f>
        <v>0</v>
      </c>
      <c r="F14" s="47">
        <v>0</v>
      </c>
      <c r="G14" s="47">
        <v>0</v>
      </c>
      <c r="H14" s="47">
        <v>0</v>
      </c>
      <c r="I14" s="47">
        <f t="shared" si="3"/>
        <v>0</v>
      </c>
      <c r="J14" s="47">
        <v>0</v>
      </c>
      <c r="K14" s="47">
        <v>0</v>
      </c>
      <c r="L14" s="11">
        <f t="shared" si="0"/>
        <v>0</v>
      </c>
    </row>
    <row r="15" spans="1:12" x14ac:dyDescent="0.2">
      <c r="A15" s="44"/>
      <c r="B15" s="25">
        <v>10</v>
      </c>
      <c r="C15" s="21">
        <v>53</v>
      </c>
      <c r="D15" s="4">
        <f>COUNTIF(中高一般!M20,"✔")</f>
        <v>0</v>
      </c>
      <c r="E15" s="4">
        <f t="shared" si="1"/>
        <v>0</v>
      </c>
      <c r="F15" s="4">
        <f>COUNTIF(中高一般!M21,"✔")</f>
        <v>0</v>
      </c>
      <c r="G15" s="4">
        <f t="shared" si="2"/>
        <v>0</v>
      </c>
      <c r="H15" s="4" t="e">
        <f>VLOOKUP(中高一般!M22,$B$31:$C$37,2,FALSE)</f>
        <v>#N/A</v>
      </c>
      <c r="I15" s="4">
        <f>IF(中高一般!M22="",0,C15*H15)</f>
        <v>0</v>
      </c>
      <c r="J15" s="4" t="e">
        <f>VLOOKUP(中高一般!M23,$B$31:$C$37,2,FALSE)</f>
        <v>#N/A</v>
      </c>
      <c r="K15" s="4">
        <f>IF(中高一般!M23="",0,C15*J15*7)</f>
        <v>0</v>
      </c>
      <c r="L15" s="11">
        <f>E15+G15+I15+K15</f>
        <v>0</v>
      </c>
    </row>
    <row r="16" spans="1:12" x14ac:dyDescent="0.2">
      <c r="A16" s="44"/>
      <c r="B16" s="25">
        <v>11</v>
      </c>
      <c r="C16" s="21">
        <v>135</v>
      </c>
      <c r="D16" s="4">
        <f>COUNTIF(中高一般!E30,"✔")</f>
        <v>0</v>
      </c>
      <c r="E16" s="4">
        <f t="shared" si="1"/>
        <v>0</v>
      </c>
      <c r="F16" s="4">
        <f>COUNTIF(中高一般!E31,"✔")</f>
        <v>0</v>
      </c>
      <c r="G16" s="4">
        <f t="shared" si="2"/>
        <v>0</v>
      </c>
      <c r="H16" s="4" t="e">
        <f>VLOOKUP(中高一般!E32,$B$31:$C$37,2,FALSE)</f>
        <v>#N/A</v>
      </c>
      <c r="I16" s="4">
        <f>IF(中高一般!E32="",0,C16*H16)</f>
        <v>0</v>
      </c>
      <c r="J16" s="4" t="e">
        <f>VLOOKUP(中高一般!E33,$B$31:$C$37,2,FALSE)</f>
        <v>#N/A</v>
      </c>
      <c r="K16" s="4">
        <f>IF(中高一般!E33="",0,C16*J16*7)</f>
        <v>0</v>
      </c>
      <c r="L16" s="11">
        <f t="shared" si="0"/>
        <v>0</v>
      </c>
    </row>
    <row r="17" spans="1:12" x14ac:dyDescent="0.2">
      <c r="A17" s="44"/>
      <c r="B17" s="25">
        <v>12</v>
      </c>
      <c r="C17" s="21">
        <v>55</v>
      </c>
      <c r="D17" s="4">
        <f>COUNTIF(中高一般!G30,"✔")</f>
        <v>0</v>
      </c>
      <c r="E17" s="4">
        <f t="shared" si="1"/>
        <v>0</v>
      </c>
      <c r="F17" s="4">
        <f>COUNTIF(中高一般!G31,"✔")</f>
        <v>0</v>
      </c>
      <c r="G17" s="4">
        <f t="shared" si="2"/>
        <v>0</v>
      </c>
      <c r="H17" s="4" t="e">
        <f>VLOOKUP(中高一般!G32,$B$31:$C$37,2,FALSE)</f>
        <v>#N/A</v>
      </c>
      <c r="I17" s="4">
        <f>IF(中高一般!G32="",0,C17*H17)</f>
        <v>0</v>
      </c>
      <c r="J17" s="4" t="e">
        <f>VLOOKUP(中高一般!G33,$B$31:$C$37,2,FALSE)</f>
        <v>#N/A</v>
      </c>
      <c r="K17" s="4">
        <f>IF(中高一般!G33="",0,C17*J17*7)</f>
        <v>0</v>
      </c>
      <c r="L17" s="11">
        <f t="shared" si="0"/>
        <v>0</v>
      </c>
    </row>
    <row r="18" spans="1:12" x14ac:dyDescent="0.2">
      <c r="A18" s="44" t="s">
        <v>16</v>
      </c>
      <c r="B18" s="25">
        <v>13</v>
      </c>
      <c r="C18" s="21">
        <v>539</v>
      </c>
      <c r="D18" s="4">
        <f>COUNTIF(中高一般!I30:I31,"✔")</f>
        <v>0</v>
      </c>
      <c r="E18" s="4">
        <f>C18*D18</f>
        <v>0</v>
      </c>
      <c r="F18" s="47">
        <v>0</v>
      </c>
      <c r="G18" s="47">
        <v>0</v>
      </c>
      <c r="H18" s="47">
        <v>0</v>
      </c>
      <c r="I18" s="47">
        <f t="shared" si="3"/>
        <v>0</v>
      </c>
      <c r="J18" s="47">
        <v>0</v>
      </c>
      <c r="K18" s="47">
        <v>0</v>
      </c>
      <c r="L18" s="11">
        <f t="shared" si="0"/>
        <v>0</v>
      </c>
    </row>
    <row r="19" spans="1:12" x14ac:dyDescent="0.2">
      <c r="A19" s="44"/>
      <c r="B19" s="25">
        <v>14</v>
      </c>
      <c r="C19" s="21">
        <v>19</v>
      </c>
      <c r="D19" s="4">
        <f>COUNTIF(中高一般!K30,"✔")</f>
        <v>0</v>
      </c>
      <c r="E19" s="4">
        <f t="shared" si="1"/>
        <v>0</v>
      </c>
      <c r="F19" s="4">
        <f>COUNTIF(中高一般!K31,"✔")</f>
        <v>0</v>
      </c>
      <c r="G19" s="4">
        <f t="shared" si="2"/>
        <v>0</v>
      </c>
      <c r="H19" s="4" t="e">
        <f>VLOOKUP(中高一般!K32,$B$31:$C$37,2,FALSE)</f>
        <v>#N/A</v>
      </c>
      <c r="I19" s="4">
        <f>IF(中高一般!K32="",0,C19*H19)</f>
        <v>0</v>
      </c>
      <c r="J19" s="4" t="e">
        <f>VLOOKUP(中高一般!K33,$B$31:$C$37,2,FALSE)</f>
        <v>#N/A</v>
      </c>
      <c r="K19" s="4">
        <f>IF(中高一般!K33="",0,C19*J19*7)</f>
        <v>0</v>
      </c>
      <c r="L19" s="11">
        <f t="shared" si="0"/>
        <v>0</v>
      </c>
    </row>
    <row r="20" spans="1:12" x14ac:dyDescent="0.2">
      <c r="A20" s="44"/>
      <c r="B20" s="25">
        <v>15</v>
      </c>
      <c r="C20" s="21">
        <v>12</v>
      </c>
      <c r="D20" s="4">
        <f>COUNTIF(中高一般!M30,"✔")</f>
        <v>0</v>
      </c>
      <c r="E20" s="4">
        <f t="shared" si="1"/>
        <v>0</v>
      </c>
      <c r="F20" s="4">
        <f>COUNTIF(中高一般!M31,"✔")</f>
        <v>0</v>
      </c>
      <c r="G20" s="4">
        <f t="shared" si="2"/>
        <v>0</v>
      </c>
      <c r="H20" s="4" t="e">
        <f>VLOOKUP(中高一般!M32,$B$31:$C$37,2,FALSE)</f>
        <v>#N/A</v>
      </c>
      <c r="I20" s="4">
        <f>IF(中高一般!M32="",0,C20*H20)</f>
        <v>0</v>
      </c>
      <c r="J20" s="4" t="e">
        <f>VLOOKUP(中高一般!M33,$B$31:$C$37,2,FALSE)</f>
        <v>#N/A</v>
      </c>
      <c r="K20" s="4">
        <f>IF(中高一般!M33="",0,C20*J20*7)</f>
        <v>0</v>
      </c>
      <c r="L20" s="11">
        <f t="shared" si="0"/>
        <v>0</v>
      </c>
    </row>
    <row r="21" spans="1:12" x14ac:dyDescent="0.2">
      <c r="A21" s="44"/>
      <c r="B21" s="25">
        <v>16</v>
      </c>
      <c r="C21" s="21">
        <v>19</v>
      </c>
      <c r="D21" s="4">
        <f>COUNTIF(中高一般!E38,"✔")</f>
        <v>0</v>
      </c>
      <c r="E21" s="4">
        <f t="shared" si="1"/>
        <v>0</v>
      </c>
      <c r="F21" s="4">
        <f>COUNTIF(中高一般!E39,"✔")</f>
        <v>0</v>
      </c>
      <c r="G21" s="4">
        <f t="shared" si="2"/>
        <v>0</v>
      </c>
      <c r="H21" s="4" t="e">
        <f>VLOOKUP(中高一般!E40,$B$31:$C$37,2,FALSE)</f>
        <v>#N/A</v>
      </c>
      <c r="I21" s="4">
        <f>IF(中高一般!E40="",0,C21*H21)</f>
        <v>0</v>
      </c>
      <c r="J21" s="4" t="e">
        <f>VLOOKUP(中高一般!E41,$B$31:$C$37,2,FALSE)</f>
        <v>#N/A</v>
      </c>
      <c r="K21" s="4">
        <f>IF(中高一般!E41="",0,C21*J21*7)</f>
        <v>0</v>
      </c>
      <c r="L21" s="11">
        <f t="shared" si="0"/>
        <v>0</v>
      </c>
    </row>
    <row r="22" spans="1:12" x14ac:dyDescent="0.2">
      <c r="A22" s="44"/>
      <c r="B22" s="25">
        <v>17</v>
      </c>
      <c r="C22" s="21">
        <v>97</v>
      </c>
      <c r="D22" s="4">
        <f>COUNTIF(中高一般!G38,"✔")</f>
        <v>0</v>
      </c>
      <c r="E22" s="4">
        <f t="shared" si="1"/>
        <v>0</v>
      </c>
      <c r="F22" s="4">
        <f>COUNTIF(中高一般!G39,"✔")</f>
        <v>0</v>
      </c>
      <c r="G22" s="4">
        <f t="shared" si="2"/>
        <v>0</v>
      </c>
      <c r="H22" s="4" t="e">
        <f>VLOOKUP(中高一般!G40,$B$31:$C$37,2,FALSE)</f>
        <v>#N/A</v>
      </c>
      <c r="I22" s="4">
        <f>IF(中高一般!G40="",0,C22*H22)</f>
        <v>0</v>
      </c>
      <c r="J22" s="4" t="e">
        <f>VLOOKUP(中高一般!G41,$B$31:$C$37,2,FALSE)</f>
        <v>#N/A</v>
      </c>
      <c r="K22" s="4">
        <f>IF(中高一般!G41="",0,C22*J22*7)</f>
        <v>0</v>
      </c>
      <c r="L22" s="11">
        <f t="shared" si="0"/>
        <v>0</v>
      </c>
    </row>
    <row r="23" spans="1:12" x14ac:dyDescent="0.2">
      <c r="A23" s="44"/>
      <c r="B23" s="25">
        <v>18</v>
      </c>
      <c r="C23" s="21">
        <v>33</v>
      </c>
      <c r="D23" s="4">
        <f>COUNTIF(中高一般!I38,"✔")</f>
        <v>0</v>
      </c>
      <c r="E23" s="4">
        <f t="shared" si="1"/>
        <v>0</v>
      </c>
      <c r="F23" s="4">
        <f>COUNTIF(中高一般!I39,"✔")</f>
        <v>0</v>
      </c>
      <c r="G23" s="4">
        <f t="shared" si="2"/>
        <v>0</v>
      </c>
      <c r="H23" s="4" t="e">
        <f>VLOOKUP(中高一般!I40,$B$31:$C$37,2,FALSE)</f>
        <v>#N/A</v>
      </c>
      <c r="I23" s="4">
        <f>IF(中高一般!I40="",0,C23*H23)</f>
        <v>0</v>
      </c>
      <c r="J23" s="4" t="e">
        <f>VLOOKUP(中高一般!I41,$B$31:$C$37,2,FALSE)</f>
        <v>#N/A</v>
      </c>
      <c r="K23" s="4">
        <f>IF(中高一般!I41="",0,C23*J23*7)</f>
        <v>0</v>
      </c>
      <c r="L23" s="11">
        <f t="shared" si="0"/>
        <v>0</v>
      </c>
    </row>
    <row r="24" spans="1:12" x14ac:dyDescent="0.2">
      <c r="A24" s="44"/>
      <c r="B24" s="25">
        <v>19</v>
      </c>
      <c r="C24" s="21">
        <v>47</v>
      </c>
      <c r="D24" s="4">
        <f>COUNTIF(中高一般!K38,"✔")</f>
        <v>0</v>
      </c>
      <c r="E24" s="4">
        <f t="shared" si="1"/>
        <v>0</v>
      </c>
      <c r="F24" s="4">
        <f>COUNTIF(中高一般!K39,"✔")</f>
        <v>0</v>
      </c>
      <c r="G24" s="4">
        <f t="shared" si="2"/>
        <v>0</v>
      </c>
      <c r="H24" s="4" t="e">
        <f>VLOOKUP(中高一般!K40,$B$31:$C$37,2,FALSE)</f>
        <v>#N/A</v>
      </c>
      <c r="I24" s="4">
        <f>IF(中高一般!K40="",0,C24*H24)</f>
        <v>0</v>
      </c>
      <c r="J24" s="4" t="e">
        <f>VLOOKUP(中高一般!K41,$B$31:$C$37,2,FALSE)</f>
        <v>#N/A</v>
      </c>
      <c r="K24" s="4">
        <f>IF(中高一般!K41="",0,C24*J24*7)</f>
        <v>0</v>
      </c>
      <c r="L24" s="11">
        <f t="shared" si="0"/>
        <v>0</v>
      </c>
    </row>
    <row r="25" spans="1:12" x14ac:dyDescent="0.2">
      <c r="A25" s="44"/>
      <c r="B25" s="25">
        <v>20</v>
      </c>
      <c r="C25" s="21">
        <v>186</v>
      </c>
      <c r="D25" s="4">
        <f>COUNTIF(中高一般!M38,"✔")</f>
        <v>0</v>
      </c>
      <c r="E25" s="4">
        <f t="shared" si="1"/>
        <v>0</v>
      </c>
      <c r="F25" s="4">
        <f>COUNTIF(中高一般!M39,"✔")</f>
        <v>0</v>
      </c>
      <c r="G25" s="4">
        <f t="shared" si="2"/>
        <v>0</v>
      </c>
      <c r="H25" s="4" t="e">
        <f>VLOOKUP(中高一般!M40,$B$31:$C$37,2,FALSE)</f>
        <v>#N/A</v>
      </c>
      <c r="I25" s="4">
        <f>IF(中高一般!M40="",0,C25*H25)</f>
        <v>0</v>
      </c>
      <c r="J25" s="4" t="e">
        <f>VLOOKUP(中高一般!M41,$B$31:$C$37,2,FALSE)</f>
        <v>#N/A</v>
      </c>
      <c r="K25" s="4">
        <f>IF(中高一般!M41="",0,C25*J25*7)</f>
        <v>0</v>
      </c>
      <c r="L25" s="11">
        <f t="shared" si="0"/>
        <v>0</v>
      </c>
    </row>
    <row r="26" spans="1:12" x14ac:dyDescent="0.2">
      <c r="B26" s="25" t="s">
        <v>5</v>
      </c>
      <c r="C26" s="21"/>
      <c r="D26" s="4"/>
      <c r="E26" s="31">
        <f>SUM(E6:E25)</f>
        <v>0</v>
      </c>
      <c r="F26" s="4"/>
      <c r="G26" s="31">
        <f>SUM(G6:G25)</f>
        <v>0</v>
      </c>
      <c r="H26" s="4"/>
      <c r="I26" s="31">
        <f>SUM(I6:I25)</f>
        <v>0</v>
      </c>
      <c r="J26" s="4"/>
      <c r="K26" s="31">
        <f>SUM(K6:K25)</f>
        <v>0</v>
      </c>
      <c r="L26" s="11">
        <f>SUM(E26,G26,I26,K26)</f>
        <v>0</v>
      </c>
    </row>
    <row r="27" spans="1:12" ht="14.5" thickBot="1" x14ac:dyDescent="0.25">
      <c r="B27" s="26"/>
      <c r="C27" s="27"/>
      <c r="D27" s="9"/>
      <c r="E27" s="9"/>
      <c r="F27" s="9"/>
      <c r="G27" s="9"/>
      <c r="H27" s="9"/>
      <c r="I27" s="9"/>
      <c r="J27" s="9"/>
      <c r="K27" s="9"/>
      <c r="L27" s="12" t="s">
        <v>18</v>
      </c>
    </row>
    <row r="28" spans="1:12" ht="14.5" thickBot="1" x14ac:dyDescent="0.25"/>
    <row r="29" spans="1:12" x14ac:dyDescent="0.2">
      <c r="B29" s="22" t="s">
        <v>12</v>
      </c>
      <c r="C29" s="34"/>
    </row>
    <row r="30" spans="1:12" x14ac:dyDescent="0.2">
      <c r="B30" s="35"/>
      <c r="C30" s="36"/>
    </row>
    <row r="31" spans="1:12" x14ac:dyDescent="0.2">
      <c r="B31" s="25" t="s">
        <v>14</v>
      </c>
      <c r="C31" s="36">
        <v>0</v>
      </c>
    </row>
    <row r="32" spans="1:12" x14ac:dyDescent="0.2">
      <c r="B32" s="25">
        <v>1</v>
      </c>
      <c r="C32" s="36">
        <v>1</v>
      </c>
    </row>
    <row r="33" spans="2:3" x14ac:dyDescent="0.2">
      <c r="B33" s="25">
        <v>2</v>
      </c>
      <c r="C33" s="36">
        <v>2</v>
      </c>
    </row>
    <row r="34" spans="2:3" x14ac:dyDescent="0.2">
      <c r="B34" s="25">
        <v>3</v>
      </c>
      <c r="C34" s="36">
        <v>3</v>
      </c>
    </row>
    <row r="35" spans="2:3" x14ac:dyDescent="0.2">
      <c r="B35" s="25">
        <v>4</v>
      </c>
      <c r="C35" s="36">
        <v>4</v>
      </c>
    </row>
    <row r="36" spans="2:3" x14ac:dyDescent="0.2">
      <c r="B36" s="25">
        <v>5</v>
      </c>
      <c r="C36" s="36">
        <v>5</v>
      </c>
    </row>
    <row r="37" spans="2:3" ht="14.5" thickBot="1" x14ac:dyDescent="0.25">
      <c r="B37" s="26">
        <v>6</v>
      </c>
      <c r="C37" s="37">
        <v>6</v>
      </c>
    </row>
  </sheetData>
  <sheetProtection sheet="1" formatColumns="0" formatRows="0" insertColumns="0" insertRows="0" insertHyperlinks="0" deleteColumns="0" deleteRows="0" sort="0"/>
  <mergeCells count="1">
    <mergeCell ref="F3:G3"/>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中高一般</vt:lpstr>
      <vt:lpstr>（削除不可！）計算データ資料</vt:lpstr>
      <vt:lpstr>中高一般!Print_Area</vt:lpstr>
      <vt:lpstr>中高一般!Print_Titles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遠藤義也</cp:lastModifiedBy>
  <cp:lastPrinted>2023-05-31T04:46:17Z</cp:lastPrinted>
  <dcterms:created xsi:type="dcterms:W3CDTF">2023-05-23T00:03:09Z</dcterms:created>
  <dcterms:modified xsi:type="dcterms:W3CDTF">2024-05-24T10:17:53Z</dcterms:modified>
</cp:coreProperties>
</file>