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114812\Box\【02_課所共有】05_02_温暖化対策課\R06年度\総務・エコライフ推進担当\08_エコライフ推進\08_02_エコライフDAY＆WEEK\08_02_090_チェックシート（冬）\印刷用チェックシート\"/>
    </mc:Choice>
  </mc:AlternateContent>
  <xr:revisionPtr revIDLastSave="0" documentId="13_ncr:1_{FFAE0822-5B2D-4632-BC08-586544DF6181}" xr6:coauthVersionLast="47" xr6:coauthVersionMax="47" xr10:uidLastSave="{00000000-0000-0000-0000-000000000000}"/>
  <bookViews>
    <workbookView xWindow="28680" yWindow="-120" windowWidth="29040" windowHeight="15840" xr2:uid="{9FE9AE19-2557-46A0-93E8-8720873D5FB0}"/>
  </bookViews>
  <sheets>
    <sheet name="小学校１～３年生用 " sheetId="4" r:id="rId1"/>
    <sheet name="（削除不可！）計算データ資料" sheetId="6" r:id="rId2"/>
  </sheets>
  <definedNames>
    <definedName name="_xlnm.Print_Area" localSheetId="0">'小学校１～３年生用 '!$B$3:$N$28</definedName>
    <definedName name="_xlnm.Print_Titles" localSheetId="0">'小学校１～３年生用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6" l="1"/>
  <c r="E8" i="6" s="1"/>
  <c r="F8" i="6"/>
  <c r="G8" i="6" s="1"/>
  <c r="H8" i="6"/>
  <c r="I8" i="6" s="1"/>
  <c r="J8" i="6"/>
  <c r="K8" i="6" s="1"/>
  <c r="L8" i="6" l="1"/>
  <c r="I16" i="4" s="1"/>
  <c r="H6" i="6" l="1"/>
  <c r="I6" i="6" s="1"/>
  <c r="J25" i="6" l="1"/>
  <c r="K25" i="6" s="1"/>
  <c r="J24" i="6"/>
  <c r="K24" i="6" s="1"/>
  <c r="J23" i="6"/>
  <c r="K23" i="6" s="1"/>
  <c r="J21" i="6"/>
  <c r="K21" i="6" s="1"/>
  <c r="J12" i="6"/>
  <c r="K12" i="6" s="1"/>
  <c r="J11" i="6"/>
  <c r="K11" i="6" s="1"/>
  <c r="J9" i="6"/>
  <c r="K9" i="6" s="1"/>
  <c r="J6" i="6"/>
  <c r="K6" i="6" s="1"/>
  <c r="I13" i="6"/>
  <c r="H24" i="6"/>
  <c r="I24" i="6" s="1"/>
  <c r="H25" i="6"/>
  <c r="I25" i="6" s="1"/>
  <c r="H23" i="6"/>
  <c r="I23" i="6" s="1"/>
  <c r="H21" i="6"/>
  <c r="I21" i="6" s="1"/>
  <c r="H12" i="6"/>
  <c r="I12" i="6" s="1"/>
  <c r="H11" i="6"/>
  <c r="I11" i="6" s="1"/>
  <c r="H9" i="6"/>
  <c r="I9" i="6" s="1"/>
  <c r="F25" i="6"/>
  <c r="G25" i="6" s="1"/>
  <c r="F24" i="6"/>
  <c r="G24" i="6" s="1"/>
  <c r="F23" i="6"/>
  <c r="G23" i="6" s="1"/>
  <c r="F21" i="6"/>
  <c r="G21" i="6" s="1"/>
  <c r="F13" i="6"/>
  <c r="G13" i="6" s="1"/>
  <c r="F12" i="6"/>
  <c r="G12" i="6" s="1"/>
  <c r="F11" i="6"/>
  <c r="G11" i="6" s="1"/>
  <c r="F9" i="6"/>
  <c r="G9" i="6" s="1"/>
  <c r="F6" i="6"/>
  <c r="G6" i="6" s="1"/>
  <c r="D25" i="6"/>
  <c r="E25" i="6" s="1"/>
  <c r="D24" i="6"/>
  <c r="E24" i="6" s="1"/>
  <c r="D23" i="6"/>
  <c r="E23" i="6" s="1"/>
  <c r="D21" i="6"/>
  <c r="E21" i="6" s="1"/>
  <c r="D13" i="6"/>
  <c r="E13" i="6" s="1"/>
  <c r="D12" i="6"/>
  <c r="E12" i="6" s="1"/>
  <c r="D11" i="6"/>
  <c r="E11" i="6" s="1"/>
  <c r="D9" i="6"/>
  <c r="E9" i="6" s="1"/>
  <c r="D6" i="6"/>
  <c r="E6" i="6" s="1"/>
  <c r="L13" i="6" l="1"/>
  <c r="E24" i="4" s="1"/>
  <c r="L9" i="6"/>
  <c r="G16" i="4" s="1"/>
  <c r="L21" i="6"/>
  <c r="G24" i="4" s="1"/>
  <c r="L24" i="6"/>
  <c r="K24" i="4" s="1"/>
  <c r="L11" i="6"/>
  <c r="K16" i="4" s="1"/>
  <c r="L23" i="6"/>
  <c r="I24" i="4" s="1"/>
  <c r="L25" i="6"/>
  <c r="M24" i="4" s="1"/>
  <c r="L6" i="6"/>
  <c r="E16" i="4" s="1"/>
  <c r="L12" i="6"/>
  <c r="M16" i="4" s="1"/>
  <c r="I26" i="6"/>
  <c r="K26" i="6"/>
  <c r="G26" i="6" l="1"/>
  <c r="E26" i="6"/>
  <c r="L26" i="6" l="1"/>
  <c r="L27" i="4" s="1"/>
</calcChain>
</file>

<file path=xl/sharedStrings.xml><?xml version="1.0" encoding="utf-8"?>
<sst xmlns="http://schemas.openxmlformats.org/spreadsheetml/2006/main" count="116" uniqueCount="90">
  <si>
    <t>設問</t>
    <rPh sb="0" eb="2">
      <t>セツモン</t>
    </rPh>
    <phoneticPr fontId="1"/>
  </si>
  <si>
    <t>CO2量</t>
    <rPh sb="3" eb="4">
      <t>リョウ</t>
    </rPh>
    <phoneticPr fontId="1"/>
  </si>
  <si>
    <t>回答</t>
    <rPh sb="0" eb="2">
      <t>カイトウ</t>
    </rPh>
    <phoneticPr fontId="1"/>
  </si>
  <si>
    <t>合計</t>
    <rPh sb="0" eb="2">
      <t>ゴウケイ</t>
    </rPh>
    <phoneticPr fontId="1"/>
  </si>
  <si>
    <t>家族回答</t>
    <rPh sb="0" eb="2">
      <t>カゾク</t>
    </rPh>
    <rPh sb="2" eb="4">
      <t>カイトウ</t>
    </rPh>
    <phoneticPr fontId="1"/>
  </si>
  <si>
    <t>家族合計</t>
    <rPh sb="0" eb="2">
      <t>カゾク</t>
    </rPh>
    <rPh sb="2" eb="4">
      <t>ゴウケイ</t>
    </rPh>
    <phoneticPr fontId="1"/>
  </si>
  <si>
    <t>家族一週間</t>
    <rPh sb="0" eb="2">
      <t>カゾク</t>
    </rPh>
    <rPh sb="2" eb="5">
      <t>イッシュウカン</t>
    </rPh>
    <phoneticPr fontId="1"/>
  </si>
  <si>
    <t>家族一週間計</t>
    <rPh sb="0" eb="2">
      <t>カゾク</t>
    </rPh>
    <rPh sb="2" eb="5">
      <t>イッシュウカン</t>
    </rPh>
    <rPh sb="5" eb="6">
      <t>ケイ</t>
    </rPh>
    <phoneticPr fontId="1"/>
  </si>
  <si>
    <t>一週間</t>
    <rPh sb="0" eb="3">
      <t>イッシュウカン</t>
    </rPh>
    <phoneticPr fontId="1"/>
  </si>
  <si>
    <t>一週間計</t>
    <rPh sb="0" eb="3">
      <t>イッシュウカン</t>
    </rPh>
    <rPh sb="3" eb="4">
      <t>ケイ</t>
    </rPh>
    <phoneticPr fontId="1"/>
  </si>
  <si>
    <t>対応表</t>
    <phoneticPr fontId="1"/>
  </si>
  <si>
    <t>☆</t>
    <phoneticPr fontId="1"/>
  </si>
  <si>
    <t>-</t>
    <phoneticPr fontId="1"/>
  </si>
  <si>
    <t>g</t>
    <phoneticPr fontId="1" type="Hiragana" alignment="distributed"/>
  </si>
  <si>
    <t>☆週</t>
    <rPh sb="1" eb="2">
      <t>シュウ</t>
    </rPh>
    <phoneticPr fontId="1"/>
  </si>
  <si>
    <t>設問合計</t>
    <rPh sb="0" eb="2">
      <t>セツモン</t>
    </rPh>
    <rPh sb="2" eb="4">
      <t>ゴウケイ</t>
    </rPh>
    <phoneticPr fontId="1"/>
  </si>
  <si>
    <t>total</t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</si>
  <si>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1</t>
    </r>
    <r>
      <rPr>
        <b/>
        <sz val="18"/>
        <rFont val="メイリオ"/>
        <family val="2"/>
        <charset val="128"/>
      </rPr>
      <t>（リビング）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</si>
  <si>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2</t>
    </r>
    <r>
      <rPr>
        <b/>
        <sz val="18"/>
        <rFont val="メイリオ"/>
        <family val="2"/>
        <charset val="128"/>
      </rPr>
      <t>（リビング）</t>
    </r>
    <phoneticPr fontId="5"/>
  </si>
  <si>
    <r>
      <rPr>
        <sz val="18"/>
        <rFont val="Segoe UI Symbol"/>
        <family val="2"/>
      </rPr>
      <t>🔌</t>
    </r>
    <r>
      <rPr>
        <sz val="18"/>
        <rFont val="メイリオ"/>
        <family val="3"/>
        <charset val="128"/>
      </rPr>
      <t xml:space="preserve"> </t>
    </r>
    <r>
      <rPr>
        <b/>
        <sz val="18"/>
        <rFont val="メイリオ"/>
        <family val="3"/>
        <charset val="128"/>
      </rPr>
      <t xml:space="preserve"> 3</t>
    </r>
    <r>
      <rPr>
        <b/>
        <sz val="18"/>
        <rFont val="メイリオ"/>
        <family val="2"/>
        <charset val="128"/>
      </rPr>
      <t>（リビング）</t>
    </r>
    <phoneticPr fontId="5"/>
  </si>
  <si>
    <r>
      <rPr>
        <sz val="18"/>
        <rFont val="Segoe UI Symbol"/>
        <family val="2"/>
      </rPr>
      <t>🔌</t>
    </r>
    <r>
      <rPr>
        <b/>
        <sz val="18"/>
        <rFont val="メイリオ"/>
        <family val="3"/>
        <charset val="128"/>
      </rPr>
      <t xml:space="preserve">  4</t>
    </r>
    <r>
      <rPr>
        <b/>
        <sz val="18"/>
        <rFont val="メイリオ"/>
        <family val="2"/>
        <charset val="128"/>
      </rPr>
      <t>　(リビング)</t>
    </r>
    <phoneticPr fontId="5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</si>
  <si>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✔(70g)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</si>
  <si>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✔(19g)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</si>
  <si>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✔(33g)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</si>
  <si>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✔(47g)</t>
    </r>
    <rPh sb="1" eb="2">
      <t>にち</t>
    </rPh>
    <phoneticPr fontId="36" type="Hiragana" alignment="distributed"/>
  </si>
  <si>
    <t>みんなでとりくんでみよう！</t>
    <phoneticPr fontId="32" type="Hiragana" alignment="distributed"/>
  </si>
  <si>
    <r>
      <rPr>
        <sz val="18"/>
        <color rgb="FFFF0000"/>
        <rFont val="Segoe UI Symbol"/>
        <family val="2"/>
      </rPr>
      <t>🔌</t>
    </r>
    <r>
      <rPr>
        <sz val="18"/>
        <color rgb="FFFF0000"/>
        <rFont val="メイリオ"/>
        <family val="2"/>
        <charset val="128"/>
      </rPr>
      <t>マークはせつでんにつながるこうもくだよ。</t>
    </r>
    <phoneticPr fontId="40" type="Hiragana" alignment="distributed"/>
  </si>
  <si>
    <t>へらせた「にさんかたんそ」(g)</t>
    <phoneticPr fontId="33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</si>
  <si>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✔(490g)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</si>
  <si>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(490g)</t>
    </r>
    <phoneticPr fontId="36" type="Hiragana" alignment="distributed"/>
  </si>
  <si>
    <t>おうちのひとと
いっしょにとりくもう</t>
    <phoneticPr fontId="37" type="Hiragana" alignment="distributed"/>
  </si>
  <si>
    <t>じぶん</t>
    <phoneticPr fontId="36" type="Hiragana" alignment="distributed"/>
  </si>
  <si>
    <t>おうちのかた</t>
    <phoneticPr fontId="36" type="Hiragana" alignment="distributed"/>
  </si>
  <si>
    <t xml:space="preserve">
テレビなどの
かでんせいひんを
つかわないときは、しゅでんげんをきったり、コンセントからプラグをぬいた。（70グラム）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</si>
  <si>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✔(133g)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</si>
  <si>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(133g)</t>
    </r>
    <phoneticPr fontId="36" type="Hiragana" alignment="distributed"/>
  </si>
  <si>
    <t>5（おふろ・せんめんじょ）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</si>
  <si>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(70g)</t>
    </r>
    <rPh sb="1" eb="2">
      <t>にち</t>
    </rPh>
    <phoneticPr fontId="36" type="Hiragana" alignment="distributed"/>
  </si>
  <si>
    <r>
      <rPr>
        <b/>
        <sz val="24"/>
        <color rgb="FF00B050"/>
        <rFont val="ＭＳ Ｐゴシック"/>
        <family val="3"/>
        <charset val="128"/>
      </rPr>
      <t>ステップ2：エコライフWEEK</t>
    </r>
    <r>
      <rPr>
        <b/>
        <sz val="24"/>
        <color theme="1"/>
        <rFont val="ＭＳ Ｐゴシック"/>
        <family val="3"/>
        <charset val="128"/>
      </rPr>
      <t>　下のとりくみこうもくを見て、できるものを1しゅうかんつづけてみよう！</t>
    </r>
    <rPh sb="16" eb="17">
      <t>した</t>
    </rPh>
    <rPh sb="27" eb="28">
      <t>み</t>
    </rPh>
    <phoneticPr fontId="32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</si>
  <si>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(19g)</t>
    </r>
    <rPh sb="1" eb="2">
      <t>にち</t>
    </rPh>
    <phoneticPr fontId="36" type="Hiragana" alignment="distributed"/>
  </si>
  <si>
    <t>６（おふろ・せんめんじょ）</t>
    <phoneticPr fontId="1" type="Hiragana" alignment="distributed"/>
  </si>
  <si>
    <t>7（たべもの）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</si>
  <si>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✔(231g)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</si>
  <si>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(33g)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</si>
  <si>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(231g)</t>
    </r>
    <phoneticPr fontId="36" type="Hiragana" alignment="distributed"/>
  </si>
  <si>
    <t>8（がいしゅつ）</t>
    <phoneticPr fontId="1" type="Hiragana" alignment="distributed"/>
  </si>
  <si>
    <t>9（がいしゅつ）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</si>
  <si>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✔(329g)</t>
    </r>
    <phoneticPr fontId="36" type="Hiragana" alignment="distributed"/>
  </si>
  <si>
    <r>
      <t>10（がいしゅつ）</t>
    </r>
    <r>
      <rPr>
        <sz val="24"/>
        <color theme="1"/>
        <rFont val="ＭＳ ゴシック"/>
        <family val="2"/>
        <charset val="128"/>
      </rPr>
      <t/>
    </r>
  </si>
  <si>
    <t>エコライフDAY＆WEEKでへらせた「にさんかたんそ（g）」のごうけい</t>
    <phoneticPr fontId="36" type="Hiragana" alignment="distributed"/>
  </si>
  <si>
    <t>小1～小3用シート</t>
    <rPh sb="0" eb="1">
      <t>ショウ</t>
    </rPh>
    <rPh sb="3" eb="4">
      <t>ショウ</t>
    </rPh>
    <rPh sb="5" eb="6">
      <t>ヨウ</t>
    </rPh>
    <phoneticPr fontId="1"/>
  </si>
  <si>
    <r>
      <rPr>
        <b/>
        <sz val="24"/>
        <color rgb="FF00B050"/>
        <rFont val="ＭＳ Ｐゴシック"/>
        <family val="3"/>
        <charset val="128"/>
      </rPr>
      <t>ステップ１：エコライフDAY</t>
    </r>
    <r>
      <rPr>
        <b/>
        <sz val="24"/>
        <color theme="1"/>
        <rFont val="ＭＳ Ｐゴシック"/>
        <family val="3"/>
        <charset val="128"/>
      </rPr>
      <t>　 下のとりくみこうもくを見て、1日、かんきょうのことをかんがえてせいかつしてみよう！</t>
    </r>
    <rPh sb="16" eb="17">
      <t>した</t>
    </rPh>
    <rPh sb="27" eb="28">
      <t>み</t>
    </rPh>
    <rPh sb="31" eb="32">
      <t>にち</t>
    </rPh>
    <phoneticPr fontId="32" type="Hiragana" alignment="distributed"/>
  </si>
  <si>
    <t>なまえ：</t>
    <phoneticPr fontId="38" type="Hiragana" alignment="distributed"/>
  </si>
  <si>
    <t>できたことに、「✔」をしよう。　「おうちのかた」はとりくめたにんずうをえらんでね。（　）のすうじ は、１日にへらせる「にさんかたんそ」 で、たんいは「ぐらむ（ｇ）」だよ。</t>
    <rPh sb="52" eb="53">
      <t>にち</t>
    </rPh>
    <phoneticPr fontId="32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</si>
  <si>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✔(144g)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</si>
  <si>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✔(1,008g)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</si>
  <si>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(144g)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</si>
  <si>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(1,008g)</t>
    </r>
    <phoneticPr fontId="36" type="Hiragana" alignment="distributed"/>
  </si>
  <si>
    <t xml:space="preserve">
へやをでるときは、あかりをけした。（19グラム）</t>
    <phoneticPr fontId="1" type="Hiragana" alignment="distributed"/>
  </si>
  <si>
    <t xml:space="preserve">
かいものをするとき、レジぶくろをもらわなかった。（33グラム）</t>
    <phoneticPr fontId="1" type="Hiragana" alignment="distributed"/>
  </si>
  <si>
    <t xml:space="preserve"> 
でかけるときは、すいとうなどをもっていった。（47グラム）</t>
    <phoneticPr fontId="1" type="Hiragana" alignment="distributed"/>
  </si>
  <si>
    <t xml:space="preserve">
しつおん20℃をめやすに、だんぼうをひかえめにつかった。（144グラム）</t>
    <phoneticPr fontId="1" type="Hiragana" alignment="distributed"/>
  </si>
  <si>
    <t>　</t>
  </si>
  <si>
    <t xml:space="preserve">
ほかのことをするときは、テレビをけした。（36グラム）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</si>
  <si>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✔(36g)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</si>
  <si>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✔(252g)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</si>
  <si>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(36g)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</si>
  <si>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(252g)</t>
    </r>
    <phoneticPr fontId="36" type="Hiragana" alignment="distributed"/>
  </si>
  <si>
    <t>おゆやみずを
ながしっぱなしにしなかった。（はみがきのときなど）（103グラム）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</si>
  <si>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✔(103g)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</si>
  <si>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✔(721g)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</si>
  <si>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(103g)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</si>
  <si>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(721g)</t>
    </r>
    <phoneticPr fontId="36" type="Hiragana" alignment="distributed"/>
  </si>
  <si>
    <t xml:space="preserve">
おふろはさめないうちに、みんなでつづけてはいった。（292グラム）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</si>
  <si>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✔(292g)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</si>
  <si>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✔(2,044ℊ)</t>
    </r>
    <phoneticPr fontId="36" type="Hiragana" alignment="distributed"/>
  </si>
  <si>
    <t xml:space="preserve">
ごはんやおかずを、のこさずたべた。（18グラム）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</si>
  <si>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</si>
  <si>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✔(126g)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</si>
  <si>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</si>
  <si>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(126g)</t>
    </r>
    <phoneticPr fontId="36" type="Hiragana" alignment="distributed"/>
  </si>
  <si>
    <t xml:space="preserve"> 
でかけるときに、くるまをつかわなかった。（188グラム）</t>
    <phoneticPr fontId="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</si>
  <si>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✔(188g)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</si>
  <si>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できたら</t>
    </r>
    <r>
      <rPr>
        <sz val="16"/>
        <color theme="1"/>
        <rFont val="ＭＳ Ｐゴシック"/>
        <family val="3"/>
        <charset val="128"/>
      </rPr>
      <t>✔（1,316g)</t>
    </r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</si>
  <si>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(188g)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</si>
  <si>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(1,316g)</t>
    </r>
    <phoneticPr fontId="36" type="Hiragana" alignment="distributed"/>
  </si>
  <si>
    <t>エコライフDAY（デイ）＆WEEK（ウィーク）埼玉２０２４（冬）チェックシート　　　　　　小学校１～３年生用　</t>
    <rPh sb="23" eb="25">
      <t>さいたま</t>
    </rPh>
    <rPh sb="30" eb="31">
      <t>ふゆ</t>
    </rPh>
    <rPh sb="45" eb="48">
      <t>しょうがっこう</t>
    </rPh>
    <rPh sb="51" eb="54">
      <t>ねんせいよう</t>
    </rPh>
    <phoneticPr fontId="35" type="Hiragana" alignment="distributed"/>
  </si>
  <si>
    <t>※ひとりが１日ぜんぶのこうもくにとりくめたら、950グラムの「にさんかたんそ」をへらせるよ！</t>
    <rPh sb="6" eb="7">
      <t>にち</t>
    </rPh>
    <phoneticPr fontId="41" type="Hiragana" alignment="distributed"/>
  </si>
  <si>
    <r>
      <rPr>
        <b/>
        <sz val="18"/>
        <color theme="1"/>
        <rFont val="ＭＳ Ｐゴシック"/>
        <family val="3"/>
        <charset val="128"/>
      </rPr>
      <t>1日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(47g)</t>
    </r>
    <rPh sb="1" eb="2">
      <t>にち</t>
    </rPh>
    <phoneticPr fontId="36" type="Hiragana" alignment="distributed"/>
  </si>
  <si>
    <r>
      <rPr>
        <b/>
        <sz val="18"/>
        <color theme="1"/>
        <rFont val="ＭＳ Ｐゴシック"/>
        <family val="3"/>
        <charset val="128"/>
      </rPr>
      <t>1しゅうかん</t>
    </r>
    <r>
      <rPr>
        <sz val="14"/>
        <color theme="1"/>
        <rFont val="ＭＳ Ｐゴシック"/>
        <family val="3"/>
        <charset val="128"/>
      </rPr>
      <t>できたにんずう</t>
    </r>
    <r>
      <rPr>
        <sz val="16"/>
        <color theme="1"/>
        <rFont val="ＭＳ Ｐゴシック"/>
        <family val="3"/>
        <charset val="128"/>
      </rPr>
      <t>(329g)</t>
    </r>
    <phoneticPr fontId="36" type="Hiragana" alignment="distributed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</si>
</sst>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 "/>
    <numFmt numFmtId="177" formatCode="0.0_ "/>
    <numFmt numFmtId="178" formatCode="#,##0_ "/>
  </numFmts>
  <fonts count="47" x14ac:knownFonts="1">
    <font>
      <sz val="12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b/>
      <sz val="20"/>
      <color theme="9" tint="-0.499984740745262"/>
      <name val="メイリオ"/>
      <family val="3"/>
      <charset val="128"/>
    </font>
    <font>
      <sz val="20"/>
      <color theme="1"/>
      <name val="游ゴシック"/>
      <family val="2"/>
      <charset val="128"/>
      <scheme val="minor"/>
    </font>
    <font>
      <sz val="12"/>
      <name val="メイリオ"/>
      <family val="2"/>
      <charset val="128"/>
    </font>
    <font>
      <sz val="6"/>
      <name val="游ゴシック"/>
      <family val="2"/>
      <charset val="128"/>
      <scheme val="minor"/>
    </font>
    <font>
      <b/>
      <sz val="12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8"/>
      <color theme="1"/>
      <name val="ＭＳ Ｐゴシック"/>
      <family val="2"/>
      <charset val="128"/>
    </font>
    <font>
      <sz val="20"/>
      <color theme="1"/>
      <name val="ＭＳ Ｐゴシック"/>
      <family val="2"/>
      <charset val="128"/>
    </font>
    <font>
      <b/>
      <sz val="18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b/>
      <sz val="24"/>
      <color theme="1"/>
      <name val="ＭＳ Ｐゴシック"/>
      <family val="3"/>
      <charset val="128"/>
    </font>
    <font>
      <sz val="26"/>
      <color theme="1"/>
      <name val="ＭＳ Ｐゴシック"/>
      <family val="3"/>
      <charset val="128"/>
    </font>
    <font>
      <b/>
      <sz val="26"/>
      <color theme="1"/>
      <name val="ＭＳ Ｐゴシック"/>
      <family val="3"/>
      <charset val="128"/>
    </font>
    <font>
      <sz val="18"/>
      <color rgb="FFFF0000"/>
      <name val="メイリオ"/>
      <family val="2"/>
      <charset val="128"/>
    </font>
    <font>
      <sz val="18"/>
      <color rgb="FFFF0000"/>
      <name val="Segoe UI Symbol"/>
      <family val="2"/>
    </font>
    <font>
      <sz val="36"/>
      <color theme="1"/>
      <name val="ＭＳ Ｐゴシック"/>
      <family val="2"/>
      <charset val="128"/>
    </font>
    <font>
      <b/>
      <sz val="22"/>
      <color rgb="FF00B050"/>
      <name val="ＭＳ Ｐゴシック"/>
      <family val="3"/>
      <charset val="128"/>
    </font>
    <font>
      <b/>
      <sz val="24"/>
      <color rgb="FF00B050"/>
      <name val="ＭＳ Ｐゴシック"/>
      <family val="3"/>
      <charset val="128"/>
    </font>
    <font>
      <sz val="28"/>
      <color theme="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8"/>
      <name val="メイリオ"/>
      <family val="2"/>
      <charset val="128"/>
    </font>
    <font>
      <sz val="18"/>
      <name val="Segoe UI Symbol"/>
      <family val="2"/>
    </font>
    <font>
      <b/>
      <sz val="18"/>
      <name val="メイリオ"/>
      <family val="3"/>
      <charset val="128"/>
    </font>
    <font>
      <sz val="18"/>
      <name val="メイリオ"/>
      <family val="3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8"/>
      <color rgb="FFFF0000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20"/>
      <color theme="1"/>
      <name val="游ゴシック"/>
      <family val="3"/>
      <charset val="128"/>
      <scheme val="minor"/>
    </font>
    <font>
      <b/>
      <sz val="8"/>
      <color indexed="10"/>
      <name val="游ゴシック"/>
      <family val="3"/>
      <charset val="128"/>
      <scheme val="minor"/>
    </font>
    <font>
      <sz val="8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8"/>
      <color theme="1"/>
      <name val="メイリオ"/>
      <family val="3"/>
      <charset val="128"/>
    </font>
    <font>
      <b/>
      <sz val="28"/>
      <color theme="0"/>
      <name val="メイリオ"/>
      <family val="3"/>
      <charset val="128"/>
    </font>
    <font>
      <sz val="24"/>
      <color theme="1"/>
      <name val="ＭＳ ゴシック"/>
      <family val="2"/>
      <charset val="128"/>
    </font>
  </fonts>
  <fills count="9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/>
      <top style="thick">
        <color rgb="FFFF0000"/>
      </top>
      <bottom style="thick">
        <color rgb="FFFF0000"/>
      </bottom>
      <diagonal/>
    </border>
    <border>
      <left/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medium">
        <color theme="1"/>
      </bottom>
      <diagonal/>
    </border>
    <border>
      <left style="thick">
        <color rgb="FFFF0000"/>
      </left>
      <right style="thick">
        <color rgb="FFFF0000"/>
      </right>
      <top style="medium">
        <color theme="1"/>
      </top>
      <bottom style="thick">
        <color rgb="FFFF0000"/>
      </bottom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  <border>
      <left style="thick">
        <color rgb="FFFF0000"/>
      </left>
      <right/>
      <top/>
      <bottom/>
      <diagonal/>
    </border>
  </borders>
  <cellStyleXfs count="1">
    <xf numFmtId="0" fontId="0" fillId="0" borderId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Alignment="1">
      <alignment vertical="center" shrinkToFit="1"/>
    </xf>
    <xf numFmtId="0" fontId="3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4" fillId="0" borderId="0" xfId="0" applyFont="1">
      <alignment vertical="center"/>
    </xf>
    <xf numFmtId="0" fontId="0" fillId="0" borderId="13" xfId="0" applyBorder="1">
      <alignment vertical="center"/>
    </xf>
    <xf numFmtId="0" fontId="0" fillId="0" borderId="1" xfId="0" applyBorder="1">
      <alignment vertical="center"/>
    </xf>
    <xf numFmtId="0" fontId="0" fillId="0" borderId="5" xfId="0" applyBorder="1">
      <alignment vertical="center"/>
    </xf>
    <xf numFmtId="0" fontId="0" fillId="0" borderId="12" xfId="0" applyBorder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>
      <alignment vertical="center"/>
    </xf>
    <xf numFmtId="0" fontId="1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2" xfId="0" applyFill="1" applyBorder="1">
      <alignment vertical="center"/>
    </xf>
    <xf numFmtId="0" fontId="0" fillId="4" borderId="3" xfId="0" applyFill="1" applyBorder="1" applyAlignment="1">
      <alignment horizontal="center" vertical="center"/>
    </xf>
    <xf numFmtId="0" fontId="0" fillId="4" borderId="8" xfId="0" applyFill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6" xfId="0" applyBorder="1" applyAlignment="1">
      <alignment horizontal="right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177" fontId="14" fillId="0" borderId="0" xfId="0" applyNumberFormat="1" applyFont="1">
      <alignment vertical="center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176" fontId="9" fillId="0" borderId="0" xfId="0" applyNumberFormat="1" applyFont="1">
      <alignment vertical="center"/>
    </xf>
    <xf numFmtId="0" fontId="18" fillId="0" borderId="0" xfId="0" applyFont="1">
      <alignment vertical="center"/>
    </xf>
    <xf numFmtId="0" fontId="26" fillId="0" borderId="0" xfId="0" applyFont="1">
      <alignment vertical="center"/>
    </xf>
    <xf numFmtId="0" fontId="0" fillId="7" borderId="0" xfId="0" applyFill="1">
      <alignment vertical="center"/>
    </xf>
    <xf numFmtId="0" fontId="11" fillId="0" borderId="9" xfId="0" applyFont="1" applyBorder="1" applyAlignment="1">
      <alignment horizontal="center" vertical="top" textRotation="255" wrapText="1"/>
    </xf>
    <xf numFmtId="0" fontId="8" fillId="0" borderId="3" xfId="0" applyFont="1" applyBorder="1" applyAlignment="1">
      <alignment vertical="center" shrinkToFit="1"/>
    </xf>
    <xf numFmtId="0" fontId="19" fillId="5" borderId="19" xfId="0" applyFont="1" applyFill="1" applyBorder="1" applyAlignment="1">
      <alignment horizontal="center" vertical="center"/>
    </xf>
    <xf numFmtId="0" fontId="7" fillId="6" borderId="17" xfId="0" applyFont="1" applyFill="1" applyBorder="1" applyAlignment="1">
      <alignment vertical="center" shrinkToFit="1"/>
    </xf>
    <xf numFmtId="0" fontId="7" fillId="6" borderId="20" xfId="0" applyFont="1" applyFill="1" applyBorder="1" applyAlignment="1">
      <alignment vertical="center" shrinkToFit="1"/>
    </xf>
    <xf numFmtId="0" fontId="7" fillId="6" borderId="26" xfId="0" applyFont="1" applyFill="1" applyBorder="1" applyAlignment="1">
      <alignment vertical="center" shrinkToFit="1"/>
    </xf>
    <xf numFmtId="0" fontId="20" fillId="5" borderId="27" xfId="0" applyFont="1" applyFill="1" applyBorder="1" applyAlignment="1">
      <alignment horizontal="center" vertical="center"/>
    </xf>
    <xf numFmtId="0" fontId="7" fillId="6" borderId="28" xfId="0" applyFont="1" applyFill="1" applyBorder="1" applyAlignment="1">
      <alignment vertical="center" shrinkToFit="1"/>
    </xf>
    <xf numFmtId="0" fontId="7" fillId="6" borderId="29" xfId="0" applyFont="1" applyFill="1" applyBorder="1" applyAlignment="1">
      <alignment vertical="center" shrinkToFit="1"/>
    </xf>
    <xf numFmtId="0" fontId="7" fillId="6" borderId="30" xfId="0" applyFont="1" applyFill="1" applyBorder="1" applyAlignment="1">
      <alignment vertical="center" shrinkToFit="1"/>
    </xf>
    <xf numFmtId="0" fontId="19" fillId="0" borderId="27" xfId="0" applyFont="1" applyBorder="1" applyAlignment="1">
      <alignment horizontal="center" vertical="center"/>
    </xf>
    <xf numFmtId="0" fontId="21" fillId="0" borderId="0" xfId="0" applyFont="1" applyAlignment="1">
      <alignment horizontal="right"/>
    </xf>
    <xf numFmtId="0" fontId="39" fillId="0" borderId="0" xfId="0" applyFont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24" fillId="0" borderId="1" xfId="0" applyFont="1" applyBorder="1">
      <alignment vertical="center"/>
    </xf>
    <xf numFmtId="0" fontId="7" fillId="0" borderId="28" xfId="0" applyFont="1" applyBorder="1" applyAlignment="1">
      <alignment vertical="center" shrinkToFit="1"/>
    </xf>
    <xf numFmtId="0" fontId="19" fillId="5" borderId="19" xfId="0" applyFont="1" applyFill="1" applyBorder="1" applyAlignment="1">
      <alignment horizontal="center" vertical="center" shrinkToFit="1"/>
    </xf>
    <xf numFmtId="0" fontId="7" fillId="0" borderId="26" xfId="0" applyFont="1" applyBorder="1" applyAlignment="1">
      <alignment vertical="center" shrinkToFit="1"/>
    </xf>
    <xf numFmtId="0" fontId="19" fillId="0" borderId="27" xfId="0" applyFont="1" applyBorder="1" applyAlignment="1">
      <alignment horizontal="center" vertical="center" shrinkToFit="1"/>
    </xf>
    <xf numFmtId="0" fontId="20" fillId="5" borderId="27" xfId="0" applyFont="1" applyFill="1" applyBorder="1" applyAlignment="1">
      <alignment horizontal="center" vertical="center" shrinkToFit="1"/>
    </xf>
    <xf numFmtId="0" fontId="7" fillId="0" borderId="18" xfId="0" applyFont="1" applyBorder="1" applyAlignment="1">
      <alignment vertical="center" shrinkToFit="1"/>
    </xf>
    <xf numFmtId="0" fontId="7" fillId="0" borderId="21" xfId="0" applyFont="1" applyBorder="1" applyAlignment="1">
      <alignment vertical="center" shrinkToFit="1"/>
    </xf>
    <xf numFmtId="0" fontId="7" fillId="0" borderId="24" xfId="0" applyFont="1" applyBorder="1" applyAlignment="1">
      <alignment vertical="center" shrinkToFit="1"/>
    </xf>
    <xf numFmtId="0" fontId="19" fillId="0" borderId="23" xfId="0" applyFont="1" applyBorder="1" applyAlignment="1">
      <alignment horizontal="center" vertical="center" shrinkToFit="1"/>
    </xf>
    <xf numFmtId="0" fontId="7" fillId="0" borderId="25" xfId="0" applyFont="1" applyBorder="1" applyAlignment="1">
      <alignment vertical="center" shrinkToFit="1"/>
    </xf>
    <xf numFmtId="0" fontId="20" fillId="5" borderId="31" xfId="0" applyFont="1" applyFill="1" applyBorder="1" applyAlignment="1">
      <alignment horizontal="center" vertical="center" shrinkToFit="1"/>
    </xf>
    <xf numFmtId="0" fontId="19" fillId="0" borderId="22" xfId="0" applyFont="1" applyBorder="1" applyAlignment="1">
      <alignment horizontal="center" vertical="center" shrinkToFit="1"/>
    </xf>
    <xf numFmtId="0" fontId="20" fillId="0" borderId="23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center" vertical="center" shrinkToFit="1"/>
    </xf>
    <xf numFmtId="0" fontId="20" fillId="0" borderId="35" xfId="0" applyFont="1" applyBorder="1" applyAlignment="1">
      <alignment horizontal="center" vertical="center"/>
    </xf>
    <xf numFmtId="0" fontId="27" fillId="0" borderId="3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shrinkToFit="1"/>
    </xf>
    <xf numFmtId="0" fontId="27" fillId="0" borderId="37" xfId="0" applyFont="1" applyBorder="1" applyAlignment="1">
      <alignment horizontal="center" vertical="center" shrinkToFit="1"/>
    </xf>
    <xf numFmtId="0" fontId="16" fillId="0" borderId="37" xfId="0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0" fontId="16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0" fillId="7" borderId="5" xfId="0" applyFill="1" applyBorder="1">
      <alignment vertical="center"/>
    </xf>
    <xf numFmtId="0" fontId="12" fillId="0" borderId="0" xfId="0" applyFont="1" applyAlignment="1">
      <alignment horizontal="right" vertical="top"/>
    </xf>
    <xf numFmtId="0" fontId="25" fillId="0" borderId="0" xfId="0" applyFont="1" applyAlignment="1">
      <alignment horizontal="right" vertical="center"/>
    </xf>
    <xf numFmtId="0" fontId="0" fillId="0" borderId="38" xfId="0" applyBorder="1" applyAlignment="1">
      <alignment horizontal="center" vertical="center" textRotation="255"/>
    </xf>
    <xf numFmtId="0" fontId="34" fillId="5" borderId="0" xfId="0" applyFont="1" applyFill="1" applyAlignment="1">
      <alignment horizontal="center" vertical="center" wrapText="1"/>
    </xf>
    <xf numFmtId="0" fontId="34" fillId="5" borderId="5" xfId="0" applyFont="1" applyFill="1" applyBorder="1" applyAlignment="1">
      <alignment horizontal="center"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43" fillId="0" borderId="3" xfId="0" applyFont="1" applyBorder="1" applyAlignment="1">
      <alignment horizontal="left" wrapText="1"/>
    </xf>
    <xf numFmtId="0" fontId="43" fillId="0" borderId="4" xfId="0" applyFont="1" applyBorder="1" applyAlignment="1">
      <alignment horizontal="left" wrapText="1"/>
    </xf>
    <xf numFmtId="0" fontId="44" fillId="6" borderId="3" xfId="0" applyFont="1" applyFill="1" applyBorder="1" applyAlignment="1">
      <alignment horizontal="center" vertical="center"/>
    </xf>
    <xf numFmtId="0" fontId="44" fillId="6" borderId="4" xfId="0" applyFont="1" applyFill="1" applyBorder="1" applyAlignment="1">
      <alignment horizontal="center" vertical="center"/>
    </xf>
    <xf numFmtId="0" fontId="43" fillId="0" borderId="3" xfId="0" applyFont="1" applyBorder="1" applyAlignment="1">
      <alignment horizontal="justify" wrapText="1"/>
    </xf>
    <xf numFmtId="0" fontId="43" fillId="0" borderId="4" xfId="0" applyFont="1" applyBorder="1" applyAlignment="1">
      <alignment horizontal="justify" wrapText="1"/>
    </xf>
    <xf numFmtId="0" fontId="43" fillId="0" borderId="6" xfId="0" applyFont="1" applyBorder="1" applyAlignment="1">
      <alignment horizontal="justify" wrapText="1"/>
    </xf>
    <xf numFmtId="0" fontId="43" fillId="0" borderId="14" xfId="0" applyFont="1" applyBorder="1" applyAlignment="1">
      <alignment horizontal="justify" wrapText="1"/>
    </xf>
    <xf numFmtId="0" fontId="45" fillId="8" borderId="0" xfId="0" applyFont="1" applyFill="1" applyAlignment="1">
      <alignment horizontal="center"/>
    </xf>
    <xf numFmtId="0" fontId="4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8" fillId="2" borderId="3" xfId="0" applyFont="1" applyFill="1" applyBorder="1" applyAlignment="1">
      <alignment horizontal="center" vertical="center"/>
    </xf>
    <xf numFmtId="0" fontId="28" fillId="2" borderId="4" xfId="0" applyFont="1" applyFill="1" applyBorder="1" applyAlignment="1">
      <alignment horizontal="center" vertical="center"/>
    </xf>
    <xf numFmtId="0" fontId="44" fillId="3" borderId="3" xfId="0" applyFont="1" applyFill="1" applyBorder="1" applyAlignment="1">
      <alignment horizontal="center" vertical="center" shrinkToFit="1"/>
    </xf>
    <xf numFmtId="0" fontId="44" fillId="3" borderId="4" xfId="0" applyFont="1" applyFill="1" applyBorder="1" applyAlignment="1">
      <alignment horizontal="center" vertical="center" shrinkToFit="1"/>
    </xf>
    <xf numFmtId="178" fontId="23" fillId="0" borderId="33" xfId="0" applyNumberFormat="1" applyFont="1" applyBorder="1" applyAlignment="1">
      <alignment horizontal="center" vertical="center" wrapText="1"/>
    </xf>
    <xf numFmtId="178" fontId="23" fillId="0" borderId="34" xfId="0" applyNumberFormat="1" applyFont="1" applyBorder="1" applyAlignment="1">
      <alignment horizontal="center" vertical="center" wrapText="1"/>
    </xf>
    <xf numFmtId="0" fontId="43" fillId="0" borderId="6" xfId="0" applyFont="1" applyBorder="1" applyAlignment="1">
      <alignment horizontal="left" wrapText="1"/>
    </xf>
    <xf numFmtId="0" fontId="43" fillId="0" borderId="14" xfId="0" applyFont="1" applyBorder="1" applyAlignment="1">
      <alignment horizontal="left" wrapText="1"/>
    </xf>
    <xf numFmtId="0" fontId="44" fillId="4" borderId="3" xfId="0" applyFont="1" applyFill="1" applyBorder="1" applyAlignment="1">
      <alignment horizontal="center" vertical="center"/>
    </xf>
    <xf numFmtId="0" fontId="44" fillId="4" borderId="4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A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10" Type="http://schemas.openxmlformats.org/officeDocument/2006/relationships/image" Target="../media/image10.jpe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111125</xdr:colOff>
      <xdr:row>23</xdr:row>
      <xdr:rowOff>317500</xdr:rowOff>
    </xdr:from>
    <xdr:to>
      <xdr:col>14</xdr:col>
      <xdr:colOff>69851</xdr:colOff>
      <xdr:row>25</xdr:row>
      <xdr:rowOff>0</xdr:rowOff>
    </xdr:to>
    <xdr:sp macro="" textlink="">
      <xdr:nvSpPr>
        <xdr:cNvPr id="31" name="四角形: 角を丸くする 30">
          <a:extLst>
            <a:ext uri="{FF2B5EF4-FFF2-40B4-BE49-F238E27FC236}">
              <a16:creationId xmlns:a16="http://schemas.microsoft.com/office/drawing/2014/main" id="{D7DBD9F0-F6B8-447D-BCF2-A03FF0967AC4}"/>
            </a:ext>
          </a:extLst>
        </xdr:cNvPr>
        <xdr:cNvSpPr/>
      </xdr:nvSpPr>
      <xdr:spPr>
        <a:xfrm>
          <a:off x="15446375" y="13557250"/>
          <a:ext cx="1228726" cy="1069976"/>
        </a:xfrm>
        <a:prstGeom prst="round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0" tIns="0" rIns="0" bIns="0" rtlCol="0" anchor="ctr"/>
        <a:lstStyle/>
        <a:p>
          <a:pPr algn="ctr"/>
          <a:endParaRPr kumimoji="1" lang="en-US" altLang="ja-JP" sz="1000" b="1">
            <a:solidFill>
              <a:schemeClr val="tx1"/>
            </a:solidFill>
          </a:endParaRPr>
        </a:p>
        <a:p>
          <a:pPr algn="ctr"/>
          <a:r>
            <a:rPr kumimoji="1" lang="ja-JP" altLang="en-US" sz="1000" b="1">
              <a:solidFill>
                <a:schemeClr val="tx1"/>
              </a:solidFill>
            </a:rPr>
            <a:t>うら</a:t>
          </a:r>
        </a:p>
      </xdr:txBody>
    </xdr:sp>
    <xdr:clientData/>
  </xdr:twoCellAnchor>
  <xdr:twoCellAnchor editAs="oneCell">
    <xdr:from>
      <xdr:col>5</xdr:col>
      <xdr:colOff>2079625</xdr:colOff>
      <xdr:row>10</xdr:row>
      <xdr:rowOff>43661</xdr:rowOff>
    </xdr:from>
    <xdr:to>
      <xdr:col>6</xdr:col>
      <xdr:colOff>654050</xdr:colOff>
      <xdr:row>10</xdr:row>
      <xdr:rowOff>1190410</xdr:rowOff>
    </xdr:to>
    <xdr:pic>
      <xdr:nvPicPr>
        <xdr:cNvPr id="33" name="図 32">
          <a:extLst>
            <a:ext uri="{FF2B5EF4-FFF2-40B4-BE49-F238E27FC236}">
              <a16:creationId xmlns:a16="http://schemas.microsoft.com/office/drawing/2014/main" id="{82003AED-0945-4B30-B26D-B334CD571FB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3571" t="20952" r="23929" b="22857"/>
        <a:stretch/>
      </xdr:blipFill>
      <xdr:spPr>
        <a:xfrm>
          <a:off x="7524750" y="3504411"/>
          <a:ext cx="1412875" cy="1143574"/>
        </a:xfrm>
        <a:prstGeom prst="rect">
          <a:avLst/>
        </a:prstGeom>
      </xdr:spPr>
    </xdr:pic>
    <xdr:clientData/>
  </xdr:twoCellAnchor>
  <xdr:twoCellAnchor editAs="oneCell">
    <xdr:from>
      <xdr:col>7</xdr:col>
      <xdr:colOff>666750</xdr:colOff>
      <xdr:row>10</xdr:row>
      <xdr:rowOff>41381</xdr:rowOff>
    </xdr:from>
    <xdr:to>
      <xdr:col>8</xdr:col>
      <xdr:colOff>177800</xdr:colOff>
      <xdr:row>10</xdr:row>
      <xdr:rowOff>1525099</xdr:rowOff>
    </xdr:to>
    <xdr:pic>
      <xdr:nvPicPr>
        <xdr:cNvPr id="34" name="図 33">
          <a:extLst>
            <a:ext uri="{FF2B5EF4-FFF2-40B4-BE49-F238E27FC236}">
              <a16:creationId xmlns:a16="http://schemas.microsoft.com/office/drawing/2014/main" id="{BC6247B1-8C25-4591-8322-FC66F5509D7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357" t="17143" r="11429" b="17619"/>
        <a:stretch/>
      </xdr:blipFill>
      <xdr:spPr>
        <a:xfrm>
          <a:off x="9477375" y="3645006"/>
          <a:ext cx="2365375" cy="1483718"/>
        </a:xfrm>
        <a:prstGeom prst="rect">
          <a:avLst/>
        </a:prstGeom>
      </xdr:spPr>
    </xdr:pic>
    <xdr:clientData/>
  </xdr:twoCellAnchor>
  <xdr:twoCellAnchor editAs="oneCell">
    <xdr:from>
      <xdr:col>9</xdr:col>
      <xdr:colOff>666750</xdr:colOff>
      <xdr:row>10</xdr:row>
      <xdr:rowOff>30916</xdr:rowOff>
    </xdr:from>
    <xdr:to>
      <xdr:col>9</xdr:col>
      <xdr:colOff>2749550</xdr:colOff>
      <xdr:row>10</xdr:row>
      <xdr:rowOff>1511723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13351EF5-174C-42F6-A1BE-24269F5216A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0714" t="17620" r="12500" b="9524"/>
        <a:stretch/>
      </xdr:blipFill>
      <xdr:spPr>
        <a:xfrm>
          <a:off x="13430250" y="3491666"/>
          <a:ext cx="2079625" cy="1483982"/>
        </a:xfrm>
        <a:prstGeom prst="rect">
          <a:avLst/>
        </a:prstGeom>
      </xdr:spPr>
    </xdr:pic>
    <xdr:clientData/>
  </xdr:twoCellAnchor>
  <xdr:twoCellAnchor editAs="oneCell">
    <xdr:from>
      <xdr:col>11</xdr:col>
      <xdr:colOff>1571625</xdr:colOff>
      <xdr:row>10</xdr:row>
      <xdr:rowOff>101488</xdr:rowOff>
    </xdr:from>
    <xdr:to>
      <xdr:col>12</xdr:col>
      <xdr:colOff>615950</xdr:colOff>
      <xdr:row>10</xdr:row>
      <xdr:rowOff>1516506</xdr:rowOff>
    </xdr:to>
    <xdr:pic>
      <xdr:nvPicPr>
        <xdr:cNvPr id="40" name="図 39">
          <a:extLst>
            <a:ext uri="{FF2B5EF4-FFF2-40B4-BE49-F238E27FC236}">
              <a16:creationId xmlns:a16="http://schemas.microsoft.com/office/drawing/2014/main" id="{391C9E8C-B662-4EE3-809A-20D12B7D1A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571" t="19048" r="18572" b="19048"/>
        <a:stretch/>
      </xdr:blipFill>
      <xdr:spPr>
        <a:xfrm>
          <a:off x="18002250" y="3562238"/>
          <a:ext cx="1905000" cy="1411843"/>
        </a:xfrm>
        <a:prstGeom prst="rect">
          <a:avLst/>
        </a:prstGeom>
      </xdr:spPr>
    </xdr:pic>
    <xdr:clientData/>
  </xdr:twoCellAnchor>
  <xdr:twoCellAnchor editAs="oneCell">
    <xdr:from>
      <xdr:col>3</xdr:col>
      <xdr:colOff>762001</xdr:colOff>
      <xdr:row>18</xdr:row>
      <xdr:rowOff>45567</xdr:rowOff>
    </xdr:from>
    <xdr:to>
      <xdr:col>3</xdr:col>
      <xdr:colOff>2638425</xdr:colOff>
      <xdr:row>18</xdr:row>
      <xdr:rowOff>1170532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9862F8E7-7622-452E-B6CF-0902AB9085A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29" t="18095" r="11429" b="20476"/>
        <a:stretch/>
      </xdr:blipFill>
      <xdr:spPr>
        <a:xfrm>
          <a:off x="2540001" y="9110192"/>
          <a:ext cx="1873249" cy="1121790"/>
        </a:xfrm>
        <a:prstGeom prst="rect">
          <a:avLst/>
        </a:prstGeom>
      </xdr:spPr>
    </xdr:pic>
    <xdr:clientData/>
  </xdr:twoCellAnchor>
  <xdr:twoCellAnchor editAs="oneCell">
    <xdr:from>
      <xdr:col>5</xdr:col>
      <xdr:colOff>508001</xdr:colOff>
      <xdr:row>18</xdr:row>
      <xdr:rowOff>65767</xdr:rowOff>
    </xdr:from>
    <xdr:to>
      <xdr:col>6</xdr:col>
      <xdr:colOff>111126</xdr:colOff>
      <xdr:row>18</xdr:row>
      <xdr:rowOff>1550461</xdr:rowOff>
    </xdr:to>
    <xdr:pic>
      <xdr:nvPicPr>
        <xdr:cNvPr id="35" name="図 34">
          <a:extLst>
            <a:ext uri="{FF2B5EF4-FFF2-40B4-BE49-F238E27FC236}">
              <a16:creationId xmlns:a16="http://schemas.microsoft.com/office/drawing/2014/main" id="{A5DDFC93-7B51-497C-9D68-96422D1607E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215" t="18095" r="12500" b="21905"/>
        <a:stretch/>
      </xdr:blipFill>
      <xdr:spPr>
        <a:xfrm>
          <a:off x="5953126" y="9130392"/>
          <a:ext cx="2444750" cy="1487869"/>
        </a:xfrm>
        <a:prstGeom prst="rect">
          <a:avLst/>
        </a:prstGeom>
      </xdr:spPr>
    </xdr:pic>
    <xdr:clientData/>
  </xdr:twoCellAnchor>
  <xdr:twoCellAnchor editAs="oneCell">
    <xdr:from>
      <xdr:col>7</xdr:col>
      <xdr:colOff>571501</xdr:colOff>
      <xdr:row>18</xdr:row>
      <xdr:rowOff>72906</xdr:rowOff>
    </xdr:from>
    <xdr:to>
      <xdr:col>8</xdr:col>
      <xdr:colOff>197203</xdr:colOff>
      <xdr:row>18</xdr:row>
      <xdr:rowOff>1524000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F4599A12-B4FD-4974-A95E-B7D33464B79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3928" t="21905" r="14287" b="22381"/>
        <a:stretch/>
      </xdr:blipFill>
      <xdr:spPr>
        <a:xfrm>
          <a:off x="9667876" y="9137531"/>
          <a:ext cx="2486377" cy="1451094"/>
        </a:xfrm>
        <a:prstGeom prst="rect">
          <a:avLst/>
        </a:prstGeom>
      </xdr:spPr>
    </xdr:pic>
    <xdr:clientData/>
  </xdr:twoCellAnchor>
  <xdr:twoCellAnchor editAs="oneCell">
    <xdr:from>
      <xdr:col>9</xdr:col>
      <xdr:colOff>1174751</xdr:colOff>
      <xdr:row>18</xdr:row>
      <xdr:rowOff>77616</xdr:rowOff>
    </xdr:from>
    <xdr:to>
      <xdr:col>9</xdr:col>
      <xdr:colOff>2492375</xdr:colOff>
      <xdr:row>18</xdr:row>
      <xdr:rowOff>1573360</xdr:rowOff>
    </xdr:to>
    <xdr:pic>
      <xdr:nvPicPr>
        <xdr:cNvPr id="39" name="図 38">
          <a:extLst>
            <a:ext uri="{FF2B5EF4-FFF2-40B4-BE49-F238E27FC236}">
              <a16:creationId xmlns:a16="http://schemas.microsoft.com/office/drawing/2014/main" id="{CDADFAFA-B7CB-4BFE-BDF0-E738DF0B0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286" t="10953" r="24286" b="11427"/>
        <a:stretch/>
      </xdr:blipFill>
      <xdr:spPr>
        <a:xfrm>
          <a:off x="13652501" y="9142241"/>
          <a:ext cx="1317624" cy="1498919"/>
        </a:xfrm>
        <a:prstGeom prst="rect">
          <a:avLst/>
        </a:prstGeom>
      </xdr:spPr>
    </xdr:pic>
    <xdr:clientData/>
  </xdr:twoCellAnchor>
  <xdr:oneCellAnchor>
    <xdr:from>
      <xdr:col>11</xdr:col>
      <xdr:colOff>809625</xdr:colOff>
      <xdr:row>18</xdr:row>
      <xdr:rowOff>95250</xdr:rowOff>
    </xdr:from>
    <xdr:ext cx="2192354" cy="1374147"/>
    <xdr:pic>
      <xdr:nvPicPr>
        <xdr:cNvPr id="41" name="図 40">
          <a:extLst>
            <a:ext uri="{FF2B5EF4-FFF2-40B4-BE49-F238E27FC236}">
              <a16:creationId xmlns:a16="http://schemas.microsoft.com/office/drawing/2014/main" id="{0BCE9263-72BF-4378-88F2-87102AE288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786" t="18571" r="11072" b="17143"/>
        <a:stretch/>
      </xdr:blipFill>
      <xdr:spPr>
        <a:xfrm>
          <a:off x="16954500" y="9159875"/>
          <a:ext cx="2192354" cy="1374147"/>
        </a:xfrm>
        <a:prstGeom prst="rect">
          <a:avLst/>
        </a:prstGeom>
      </xdr:spPr>
    </xdr:pic>
    <xdr:clientData/>
  </xdr:oneCellAnchor>
  <xdr:twoCellAnchor>
    <xdr:from>
      <xdr:col>3</xdr:col>
      <xdr:colOff>119381</xdr:colOff>
      <xdr:row>8</xdr:row>
      <xdr:rowOff>426507</xdr:rowOff>
    </xdr:from>
    <xdr:to>
      <xdr:col>4</xdr:col>
      <xdr:colOff>161924</xdr:colOff>
      <xdr:row>10</xdr:row>
      <xdr:rowOff>1690406</xdr:rowOff>
    </xdr:to>
    <xdr:pic>
      <xdr:nvPicPr>
        <xdr:cNvPr id="13" name="図 12" descr="1-before">
          <a:extLst>
            <a:ext uri="{FF2B5EF4-FFF2-40B4-BE49-F238E27FC236}">
              <a16:creationId xmlns:a16="http://schemas.microsoft.com/office/drawing/2014/main" id="{3A1161DD-10E4-489F-80FC-8A17225793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1631" y="3141132"/>
          <a:ext cx="2900043" cy="21528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7F74EE-5454-429B-B423-88B14BE475CF}">
  <sheetPr codeName="Sheet2"/>
  <dimension ref="B1:AA72"/>
  <sheetViews>
    <sheetView tabSelected="1" view="pageBreakPreview" topLeftCell="B1" zoomScale="60" zoomScaleNormal="60" workbookViewId="0">
      <selection activeCell="K21" sqref="K21"/>
    </sheetView>
  </sheetViews>
  <sheetFormatPr defaultRowHeight="14" x14ac:dyDescent="0.2"/>
  <cols>
    <col min="1" max="1" width="6.83203125" customWidth="1"/>
    <col min="2" max="2" width="2" customWidth="1"/>
    <col min="3" max="3" width="10.58203125" customWidth="1"/>
    <col min="4" max="4" width="37.5" customWidth="1"/>
    <col min="5" max="5" width="10.58203125" customWidth="1"/>
    <col min="6" max="6" width="37.33203125" customWidth="1"/>
    <col min="7" max="7" width="10.58203125" customWidth="1"/>
    <col min="8" max="8" width="37.5" customWidth="1"/>
    <col min="9" max="9" width="10.58203125" customWidth="1"/>
    <col min="10" max="10" width="37.5" customWidth="1"/>
    <col min="11" max="11" width="10.58203125" customWidth="1"/>
    <col min="12" max="12" width="37.5" customWidth="1"/>
    <col min="13" max="13" width="10.58203125" customWidth="1"/>
    <col min="14" max="14" width="6" customWidth="1"/>
    <col min="15" max="15" width="8.58203125" customWidth="1"/>
    <col min="16" max="16" width="16.58203125" customWidth="1"/>
    <col min="17" max="17" width="8.58203125" customWidth="1"/>
    <col min="18" max="26" width="9" customWidth="1"/>
    <col min="27" max="27" width="9.08203125" customWidth="1"/>
  </cols>
  <sheetData>
    <row r="1" spans="2:27" ht="40" customHeight="1" x14ac:dyDescent="0.3">
      <c r="K1" s="14" ph="1"/>
    </row>
    <row r="3" spans="2:27" ht="60.75" customHeight="1" x14ac:dyDescent="1.45">
      <c r="B3" s="90" t="s" ph="1">
        <v>86</v>
      </c>
      <c r="C3" s="90" ph="1"/>
      <c r="D3" s="90" ph="1"/>
      <c r="E3" s="90" ph="1"/>
      <c r="F3" s="90" ph="1"/>
      <c r="G3" s="90" ph="1"/>
      <c r="H3" s="90" ph="1"/>
      <c r="I3" s="90" ph="1"/>
      <c r="J3" s="90" ph="1"/>
      <c r="K3" s="90" ph="1"/>
      <c r="L3" s="90" ph="1"/>
      <c r="M3" s="90" ph="1"/>
      <c r="N3" s="90" ph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2"/>
      <c r="AA3" s="2"/>
    </row>
    <row r="4" spans="2:27" ht="6" customHeight="1" x14ac:dyDescent="1.05">
      <c r="B4" s="10" ph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2"/>
      <c r="AA4" s="2"/>
    </row>
    <row r="5" spans="2:27" ht="40" customHeight="1" x14ac:dyDescent="0.95">
      <c r="B5" s="11" ph="1"/>
      <c r="C5" s="35" t="s" ph="1">
        <v>51</v>
      </c>
      <c r="E5" s="1"/>
      <c r="F5" s="1"/>
      <c r="G5" s="1"/>
      <c r="H5" s="1"/>
      <c r="I5" s="1"/>
      <c r="J5" s="1"/>
      <c r="K5" s="1"/>
      <c r="L5" s="1"/>
      <c r="M5" s="50" ph="1"/>
      <c r="N5" s="1"/>
      <c r="P5" s="12" ph="1"/>
      <c r="Q5" s="1"/>
      <c r="R5" s="1"/>
      <c r="S5" s="1"/>
      <c r="T5" s="1"/>
      <c r="U5" s="1"/>
      <c r="V5" s="1"/>
      <c r="W5" s="1"/>
      <c r="X5" s="1"/>
      <c r="Y5" s="1"/>
      <c r="Z5" s="2"/>
      <c r="AA5" s="2"/>
    </row>
    <row r="6" spans="2:27" ht="6.75" customHeight="1" x14ac:dyDescent="0.35">
      <c r="B6" s="11" ph="1"/>
      <c r="E6" s="1"/>
      <c r="F6" s="1"/>
      <c r="G6" s="1"/>
      <c r="H6" s="1"/>
      <c r="I6" s="1"/>
      <c r="J6" s="1"/>
      <c r="K6" s="1"/>
      <c r="L6" s="1"/>
      <c r="M6" s="1"/>
      <c r="N6" s="1"/>
      <c r="P6" s="12" ph="1"/>
      <c r="Q6" s="1"/>
      <c r="R6" s="1"/>
      <c r="S6" s="1"/>
      <c r="T6" s="1"/>
      <c r="U6" s="1"/>
      <c r="V6" s="1"/>
      <c r="W6" s="1"/>
      <c r="X6" s="1"/>
      <c r="Y6" s="1"/>
      <c r="Z6" s="2"/>
      <c r="AA6" s="2"/>
    </row>
    <row r="7" spans="2:27" ht="40" customHeight="1" x14ac:dyDescent="0.95">
      <c r="B7" s="11" ph="1"/>
      <c r="C7" s="35" t="s" ph="1">
        <v>38</v>
      </c>
      <c r="E7" s="1"/>
      <c r="F7" s="1"/>
      <c r="G7" s="1"/>
      <c r="H7" s="1"/>
      <c r="I7" s="1"/>
      <c r="J7" s="1"/>
      <c r="K7" s="1"/>
      <c r="L7" s="1"/>
      <c r="N7" s="49" t="s" ph="1">
        <v>26</v>
      </c>
      <c r="P7" s="12" ph="1"/>
      <c r="Q7" s="1"/>
      <c r="R7" s="1"/>
      <c r="S7" s="1"/>
      <c r="T7" s="1"/>
      <c r="U7" s="1"/>
      <c r="V7" s="1"/>
      <c r="W7" s="1"/>
      <c r="X7" s="1"/>
      <c r="Y7" s="1"/>
      <c r="Z7" s="2"/>
      <c r="AA7" s="2"/>
    </row>
    <row r="8" spans="2:27" ht="6" customHeight="1" x14ac:dyDescent="0.4">
      <c r="B8" s="11" ph="1"/>
      <c r="C8" s="35" ph="1"/>
      <c r="E8" s="1"/>
      <c r="F8" s="1"/>
      <c r="G8" s="1"/>
      <c r="H8" s="1"/>
      <c r="I8" s="1"/>
      <c r="J8" s="1"/>
      <c r="K8" s="1"/>
      <c r="L8" s="1"/>
      <c r="M8" s="1"/>
      <c r="N8" s="1"/>
      <c r="P8" s="12" ph="1"/>
      <c r="Q8" s="1"/>
      <c r="R8" s="1"/>
      <c r="S8" s="1"/>
      <c r="T8" s="1"/>
      <c r="U8" s="1"/>
      <c r="V8" s="1"/>
      <c r="W8" s="1"/>
      <c r="X8" s="1"/>
      <c r="Y8" s="1"/>
      <c r="Z8" s="2"/>
      <c r="AA8" s="2"/>
    </row>
    <row r="9" spans="2:27" ht="39.75" customHeight="1" thickBot="1" x14ac:dyDescent="0.4">
      <c r="D9" s="12" t="s" ph="1">
        <v>53</v>
      </c>
    </row>
    <row r="10" spans="2:27" ht="30" customHeight="1" thickBot="1" x14ac:dyDescent="0.25">
      <c r="C10" s="6"/>
      <c r="D10" s="94" t="s">
        <v>17</v>
      </c>
      <c r="E10" s="95"/>
      <c r="F10" s="94" t="s">
        <v>18</v>
      </c>
      <c r="G10" s="95"/>
      <c r="H10" s="94" t="s">
        <v>19</v>
      </c>
      <c r="I10" s="95"/>
      <c r="J10" s="94" t="s">
        <v>20</v>
      </c>
      <c r="K10" s="95"/>
      <c r="L10" s="96" t="s">
        <v>36</v>
      </c>
      <c r="M10" s="97"/>
      <c r="N10" s="5"/>
      <c r="O10" s="5"/>
    </row>
    <row r="11" spans="2:27" ht="180" customHeight="1" thickBot="1" x14ac:dyDescent="0.4">
      <c r="C11" s="38" t="s" ph="1">
        <v>25</v>
      </c>
      <c r="D11" s="100" t="s" ph="1">
        <v>61</v>
      </c>
      <c r="E11" s="101"/>
      <c r="F11" s="82" t="s" ph="1">
        <v>33</v>
      </c>
      <c r="G11" s="83"/>
      <c r="H11" s="86" t="s" ph="1">
        <v>63</v>
      </c>
      <c r="I11" s="87"/>
      <c r="J11" s="86" t="s" ph="1">
        <v>58</v>
      </c>
      <c r="K11" s="87"/>
      <c r="L11" s="82" t="s" ph="1">
        <v>68</v>
      </c>
      <c r="M11" s="83"/>
    </row>
    <row r="12" spans="2:27" ht="40" customHeight="1" thickTop="1" x14ac:dyDescent="0.3">
      <c r="C12" s="92" t="s" ph="1">
        <v>31</v>
      </c>
      <c r="D12" s="41" t="s" ph="1">
        <v>54</v>
      </c>
      <c r="E12" s="54" t="s">
        <v>62</v>
      </c>
      <c r="F12" s="42" t="s" ph="1">
        <v>21</v>
      </c>
      <c r="G12" s="54" t="s">
        <v>62</v>
      </c>
      <c r="H12" s="42" t="s" ph="1">
        <v>64</v>
      </c>
      <c r="I12" s="54" t="s">
        <v>62</v>
      </c>
      <c r="J12" s="41" t="s" ph="1">
        <v>22</v>
      </c>
      <c r="K12" s="54" t="s">
        <v>62</v>
      </c>
      <c r="L12" s="42" t="s" ph="1">
        <v>69</v>
      </c>
      <c r="M12" s="54" t="s">
        <v>62</v>
      </c>
    </row>
    <row r="13" spans="2:27" ht="40" customHeight="1" x14ac:dyDescent="0.3">
      <c r="C13" s="92" ph="1"/>
      <c r="D13" s="60" t="s" ph="1">
        <v>55</v>
      </c>
      <c r="E13" s="61"/>
      <c r="F13" s="62" t="s" ph="1">
        <v>28</v>
      </c>
      <c r="G13" s="61"/>
      <c r="H13" s="62" t="s" ph="1">
        <v>65</v>
      </c>
      <c r="I13" s="61"/>
      <c r="J13" s="55" t="s" ph="1">
        <v>34</v>
      </c>
      <c r="K13" s="56"/>
      <c r="L13" s="53" t="s" ph="1">
        <v>70</v>
      </c>
      <c r="M13" s="56"/>
    </row>
    <row r="14" spans="2:27" ht="40" customHeight="1" x14ac:dyDescent="0.3">
      <c r="C14" s="92" t="s" ph="1">
        <v>32</v>
      </c>
      <c r="D14" s="43" t="s" ph="1">
        <v>56</v>
      </c>
      <c r="E14" s="57"/>
      <c r="F14" s="45" t="s" ph="1">
        <v>37</v>
      </c>
      <c r="G14" s="57"/>
      <c r="H14" s="43" t="s" ph="1">
        <v>66</v>
      </c>
      <c r="I14" s="57"/>
      <c r="J14" s="46" t="s" ph="1">
        <v>39</v>
      </c>
      <c r="K14" s="63"/>
      <c r="L14" s="47" t="s" ph="1">
        <v>71</v>
      </c>
      <c r="M14" s="63"/>
    </row>
    <row r="15" spans="2:27" ht="40" customHeight="1" thickBot="1" x14ac:dyDescent="0.35">
      <c r="C15" s="93" ph="1"/>
      <c r="D15" s="58" t="s" ph="1">
        <v>57</v>
      </c>
      <c r="E15" s="65"/>
      <c r="F15" s="59" t="s" ph="1">
        <v>29</v>
      </c>
      <c r="G15" s="65"/>
      <c r="H15" s="58" t="s" ph="1">
        <v>67</v>
      </c>
      <c r="I15" s="65"/>
      <c r="J15" s="58" t="s" ph="1">
        <v>35</v>
      </c>
      <c r="K15" s="65"/>
      <c r="L15" s="59" t="s" ph="1">
        <v>72</v>
      </c>
      <c r="M15" s="65"/>
    </row>
    <row r="16" spans="2:27" ht="40" customHeight="1" thickBot="1" x14ac:dyDescent="0.35">
      <c r="C16" s="32" ph="1"/>
      <c r="D16" s="39" t="s" ph="1">
        <v>27</v>
      </c>
      <c r="E16" s="71" t="str">
        <f>IF('（削除不可！）計算データ資料'!L6=0,"",'（削除不可！）計算データ資料'!L6&amp;"g")</f>
        <v/>
      </c>
      <c r="F16" s="39" t="s" ph="1">
        <v>27</v>
      </c>
      <c r="G16" s="69" t="str">
        <f>IF('（削除不可！）計算データ資料'!L9=0,"",'（削除不可！）計算データ資料'!L9&amp;"g")</f>
        <v/>
      </c>
      <c r="H16" s="39" t="s" ph="1">
        <v>27</v>
      </c>
      <c r="I16" s="70" t="str">
        <f>IF('（削除不可！）計算データ資料'!L8=0,"",'（削除不可！）計算データ資料'!L8&amp;"g")</f>
        <v/>
      </c>
      <c r="J16" s="39" t="s" ph="1">
        <v>27</v>
      </c>
      <c r="K16" s="71" t="str">
        <f>IF('（削除不可！）計算データ資料'!L11=0,"",'（削除不可！）計算データ資料'!L11&amp;"g")</f>
        <v/>
      </c>
      <c r="L16" s="39" t="s" ph="1">
        <v>27</v>
      </c>
      <c r="M16" s="70" t="str">
        <f>IF('（削除不可！）計算データ資料'!L12=0,"",'（削除不可！）計算データ資料'!L12&amp;"g")</f>
        <v/>
      </c>
    </row>
    <row r="17" spans="3:17" ht="20.149999999999999" customHeight="1" thickBot="1" x14ac:dyDescent="0.25">
      <c r="C17" s="3" ph="1"/>
      <c r="D17" ph="1"/>
      <c r="E17" s="4"/>
      <c r="F17" ph="1"/>
      <c r="G17" s="4"/>
    </row>
    <row r="18" spans="3:17" ht="30" customHeight="1" thickBot="1" x14ac:dyDescent="0.25">
      <c r="C18" s="6"/>
      <c r="D18" s="96" t="s">
        <v>40</v>
      </c>
      <c r="E18" s="97"/>
      <c r="F18" s="102" t="s">
        <v>41</v>
      </c>
      <c r="G18" s="103"/>
      <c r="H18" s="84" t="s">
        <v>45</v>
      </c>
      <c r="I18" s="85"/>
      <c r="J18" s="84" t="s">
        <v>46</v>
      </c>
      <c r="K18" s="85"/>
      <c r="L18" s="84" t="s">
        <v>48</v>
      </c>
      <c r="M18" s="85"/>
    </row>
    <row r="19" spans="3:17" ht="180" customHeight="1" thickBot="1" x14ac:dyDescent="0.4">
      <c r="C19" s="38" t="s" ph="1">
        <v>25</v>
      </c>
      <c r="D19" s="82" t="s" ph="1">
        <v>73</v>
      </c>
      <c r="E19" s="83"/>
      <c r="F19" s="82" t="s" ph="1">
        <v>76</v>
      </c>
      <c r="G19" s="83"/>
      <c r="H19" s="82" t="s" ph="1">
        <v>59</v>
      </c>
      <c r="I19" s="83"/>
      <c r="J19" s="86" t="s" ph="1">
        <v>60</v>
      </c>
      <c r="K19" s="87"/>
      <c r="L19" s="88" t="s" ph="1">
        <v>81</v>
      </c>
      <c r="M19" s="89"/>
    </row>
    <row r="20" spans="3:17" ht="40" customHeight="1" thickTop="1" x14ac:dyDescent="0.3">
      <c r="C20" s="92" t="s" ph="1">
        <v>31</v>
      </c>
      <c r="D20" s="42" t="s" ph="1">
        <v>74</v>
      </c>
      <c r="E20" s="54" t="s">
        <v>62</v>
      </c>
      <c r="F20" s="41" t="s" ph="1">
        <v>77</v>
      </c>
      <c r="G20" s="54" t="s">
        <v>62</v>
      </c>
      <c r="H20" s="42" t="s" ph="1">
        <v>23</v>
      </c>
      <c r="I20" s="54" t="s">
        <v>62</v>
      </c>
      <c r="J20" s="42" t="s" ph="1">
        <v>24</v>
      </c>
      <c r="K20" s="54" t="s">
        <v>62</v>
      </c>
      <c r="L20" s="42" t="s" ph="1">
        <v>82</v>
      </c>
      <c r="M20" s="40" t="s">
        <v>62</v>
      </c>
      <c r="N20" s="78" ph="1"/>
    </row>
    <row r="21" spans="3:17" ht="40" customHeight="1" thickBot="1" x14ac:dyDescent="0.35">
      <c r="C21" s="92" ph="1"/>
      <c r="D21" s="53" t="s" ph="1">
        <v>75</v>
      </c>
      <c r="E21" s="64" t="s">
        <v>62</v>
      </c>
      <c r="F21" s="55" t="s" ph="1">
        <v>78</v>
      </c>
      <c r="G21" s="56"/>
      <c r="H21" s="53" t="s" ph="1">
        <v>42</v>
      </c>
      <c r="I21" s="56"/>
      <c r="J21" s="53" t="s" ph="1">
        <v>47</v>
      </c>
      <c r="K21" s="56"/>
      <c r="L21" s="53" t="s" ph="1">
        <v>83</v>
      </c>
      <c r="M21" s="48"/>
      <c r="N21" s="78" ph="1"/>
    </row>
    <row r="22" spans="3:17" ht="40" customHeight="1" thickTop="1" x14ac:dyDescent="0.3">
      <c r="C22" s="92" t="s" ph="1">
        <v>32</v>
      </c>
      <c r="D22" s="79" t="s" ph="1">
        <v>30</v>
      </c>
      <c r="E22" s="80"/>
      <c r="F22" s="43" t="s" ph="1">
        <v>79</v>
      </c>
      <c r="G22" s="57"/>
      <c r="H22" s="45" t="s" ph="1">
        <v>43</v>
      </c>
      <c r="I22" s="57"/>
      <c r="J22" s="45" t="s" ph="1">
        <v>88</v>
      </c>
      <c r="K22" s="57"/>
      <c r="L22" s="45" t="s" ph="1">
        <v>84</v>
      </c>
      <c r="M22" s="44"/>
      <c r="N22" s="78" ph="1"/>
    </row>
    <row r="23" spans="3:17" ht="40" customHeight="1" thickBot="1" x14ac:dyDescent="0.35">
      <c r="C23" s="93" ph="1"/>
      <c r="D23" s="81"/>
      <c r="E23" s="80"/>
      <c r="F23" s="58" t="s" ph="1">
        <v>80</v>
      </c>
      <c r="G23" s="65"/>
      <c r="H23" s="59" t="s" ph="1">
        <v>44</v>
      </c>
      <c r="I23" s="65"/>
      <c r="J23" s="59" t="s" ph="1">
        <v>89</v>
      </c>
      <c r="K23" s="65"/>
      <c r="L23" s="59" t="s" ph="1">
        <v>85</v>
      </c>
      <c r="M23" s="67"/>
      <c r="N23" s="78" ph="1"/>
    </row>
    <row r="24" spans="3:17" ht="40" customHeight="1" thickTop="1" thickBot="1" x14ac:dyDescent="0.35">
      <c r="C24" s="32" ph="1"/>
      <c r="D24" s="39" t="s" ph="1">
        <v>27</v>
      </c>
      <c r="E24" s="66" t="str">
        <f>IF('（削除不可！）計算データ資料'!L13=0,"",'（削除不可！）計算データ資料'!L13&amp;"g")</f>
        <v/>
      </c>
      <c r="F24" s="39" t="s" ph="1">
        <v>27</v>
      </c>
      <c r="G24" s="71" t="str">
        <f>IF('（削除不可！）計算データ資料'!L21=0,"",'（削除不可！）計算データ資料'!L21&amp;"g")</f>
        <v/>
      </c>
      <c r="H24" s="39" t="s" ph="1">
        <v>27</v>
      </c>
      <c r="I24" s="70" t="str">
        <f>IF('（削除不可！）計算データ資料'!L23=0,"",'（削除不可！）計算データ資料'!L23&amp;"g")</f>
        <v/>
      </c>
      <c r="J24" s="39" t="s" ph="1">
        <v>27</v>
      </c>
      <c r="K24" s="69" t="str">
        <f>IF('（削除不可！）計算データ資料'!L24=0,"",'（削除不可！）計算データ資料'!L24&amp;"g")</f>
        <v/>
      </c>
      <c r="L24" s="39" t="s" ph="1">
        <v>27</v>
      </c>
      <c r="M24" s="68" t="str">
        <f>IF('（削除不可！）計算データ資料'!L25=0,"",'（削除不可！）計算データ資料'!L25&amp;"g")</f>
        <v/>
      </c>
    </row>
    <row r="25" spans="3:17" ht="15" customHeight="1" x14ac:dyDescent="0.3">
      <c r="C25" s="32" ph="1"/>
      <c r="D25" s="72" ph="1"/>
      <c r="E25" s="73"/>
      <c r="F25" s="72" ph="1"/>
      <c r="G25" s="74"/>
      <c r="H25" s="72" ph="1"/>
      <c r="I25" s="74"/>
      <c r="J25" s="72" ph="1"/>
      <c r="K25" s="74"/>
      <c r="L25" s="72" ph="1"/>
      <c r="M25" s="74"/>
    </row>
    <row r="26" spans="3:17" ht="5.25" customHeight="1" thickBot="1" x14ac:dyDescent="0.25"/>
    <row r="27" spans="3:17" ht="45" customHeight="1" thickTop="1" thickBot="1" x14ac:dyDescent="0.45">
      <c r="C27" s="51" t="s" ph="1">
        <v>52</v>
      </c>
      <c r="D27" s="52" ph="1"/>
      <c r="E27" s="7"/>
      <c r="I27" s="26" ph="1"/>
      <c r="K27" s="77" t="s" ph="1">
        <v>49</v>
      </c>
      <c r="L27" s="98" t="str">
        <f>IF('（削除不可！）計算データ資料'!L26=0,"",'（削除不可！）計算データ資料'!L26&amp;"g")</f>
        <v/>
      </c>
      <c r="M27" s="99"/>
      <c r="N27" s="36" t="s">
        <v>13</v>
      </c>
    </row>
    <row r="28" spans="3:17" ht="32.25" customHeight="1" x14ac:dyDescent="0.3">
      <c r="I28" s="26"/>
      <c r="J28" s="26"/>
      <c r="K28" s="26"/>
      <c r="L28" s="26"/>
      <c r="M28" s="76" t="s" ph="1">
        <v>87</v>
      </c>
    </row>
    <row r="29" spans="3:17" ht="20.149999999999999" customHeight="1" x14ac:dyDescent="0.2">
      <c r="I29" s="26"/>
      <c r="J29" s="26"/>
      <c r="K29" s="26"/>
      <c r="L29" s="26"/>
      <c r="M29" s="26"/>
    </row>
    <row r="30" spans="3:17" ht="20.149999999999999" customHeight="1" x14ac:dyDescent="0.2">
      <c r="I30" s="26"/>
      <c r="J30" s="26"/>
      <c r="K30" s="26"/>
    </row>
    <row r="32" spans="3:17" ht="19" x14ac:dyDescent="0.2">
      <c r="P32" s="91"/>
      <c r="Q32" s="91"/>
    </row>
    <row r="34" spans="2:12" ht="40" customHeight="1" x14ac:dyDescent="0.35">
      <c r="C34" s="12" ph="1"/>
      <c r="K34" s="31"/>
      <c r="L34" s="13" ph="1"/>
    </row>
    <row r="35" spans="2:12" ht="29.5" x14ac:dyDescent="0.3">
      <c r="C35" s="15" ph="1"/>
    </row>
    <row r="36" spans="2:12" ht="40" customHeight="1" x14ac:dyDescent="0.2"/>
    <row r="37" spans="2:12" ht="40" customHeight="1" x14ac:dyDescent="0.2"/>
    <row r="38" spans="2:12" ht="20.149999999999999" customHeight="1" x14ac:dyDescent="0.3">
      <c r="B38" s="15" ph="1"/>
    </row>
    <row r="39" spans="2:12" ht="40" customHeight="1" x14ac:dyDescent="0.3">
      <c r="B39" s="13" ph="1"/>
    </row>
    <row r="40" spans="2:12" ht="20.149999999999999" customHeight="1" x14ac:dyDescent="0.3">
      <c r="B40" s="13" ph="1"/>
    </row>
    <row r="41" spans="2:12" s="13" customFormat="1" ht="40" customHeight="1" ph="1" x14ac:dyDescent="0.3">
      <c r="B41" s="13"/>
      <c r="C41" s="13"/>
      <c r="F41" s="13"/>
      <c r="G41" s="14" ph="1"/>
      <c r="H41" s="14" ph="1"/>
      <c r="I41" s="14"/>
      <c r="J41" s="33" ph="1"/>
      <c r="K41" s="34" ph="1"/>
    </row>
    <row r="42" spans="2:12" ht="40" customHeight="1" x14ac:dyDescent="0.3">
      <c r="D42" s="13" ph="1"/>
      <c r="H42" s="14"/>
      <c r="I42" s="14"/>
      <c r="J42" s="33" ph="1"/>
      <c r="K42" s="34"/>
      <c r="L42" s="13" ph="1"/>
    </row>
    <row r="43" spans="2:12" ht="40" customHeight="1" x14ac:dyDescent="0.3">
      <c r="D43" s="13" ph="1"/>
      <c r="H43" s="14"/>
      <c r="I43" s="14"/>
      <c r="J43" s="33" ph="1"/>
      <c r="K43" s="14" ph="1"/>
      <c r="L43" s="13" ph="1"/>
    </row>
    <row r="44" spans="2:12" ht="40" customHeight="1" x14ac:dyDescent="0.3">
      <c r="B44" s="14" ph="1"/>
    </row>
    <row r="45" spans="2:12" ht="40" customHeight="1" x14ac:dyDescent="0.2"/>
    <row r="46" spans="2:12" ht="40" customHeight="1" x14ac:dyDescent="0.2"/>
    <row r="47" spans="2:12" ht="40" customHeight="1" x14ac:dyDescent="0.2"/>
    <row r="48" spans="2:12" ht="40" customHeight="1" x14ac:dyDescent="0.2"/>
    <row r="49" spans="2:12" ht="40" customHeight="1" x14ac:dyDescent="0.2"/>
    <row r="50" spans="2:12" ht="40" customHeight="1" x14ac:dyDescent="0.2"/>
    <row r="51" spans="2:12" ht="40" customHeight="1" x14ac:dyDescent="0.2"/>
    <row r="52" spans="2:12" customFormat="1" ht="22.5" ph="1" x14ac:dyDescent="0.2">
      <c r="B52"/>
      <c r="C52"/>
      <c r="F52"/>
      <c r="I52"/>
    </row>
    <row r="53" spans="2:12" ht="22.5" x14ac:dyDescent="0.2">
      <c r="D53" ph="1"/>
      <c r="J53" ph="1"/>
      <c r="L53" ph="1"/>
    </row>
    <row r="54" spans="2:12" ht="22.5" x14ac:dyDescent="0.2">
      <c r="D54" ph="1"/>
      <c r="J54" ph="1"/>
      <c r="K54" ph="1"/>
      <c r="L54" ph="1"/>
    </row>
    <row r="55" spans="2:12" ht="22.5" x14ac:dyDescent="0.2">
      <c r="B55" ph="1"/>
    </row>
    <row r="56" spans="2:12" ht="22.5" x14ac:dyDescent="0.2">
      <c r="B56" ph="1"/>
    </row>
    <row r="57" spans="2:12" ht="22.5" x14ac:dyDescent="0.2">
      <c r="B57" ph="1"/>
    </row>
    <row r="58" spans="2:12" customFormat="1" ht="22.5" ph="1" x14ac:dyDescent="0.2">
      <c r="B58"/>
      <c r="C58"/>
      <c r="F58"/>
      <c r="I58"/>
    </row>
    <row r="59" spans="2:12" ht="22.5" x14ac:dyDescent="0.2">
      <c r="D59" ph="1"/>
      <c r="J59" ph="1"/>
      <c r="L59" ph="1"/>
    </row>
    <row r="60" spans="2:12" ht="22.5" x14ac:dyDescent="0.2">
      <c r="D60" ph="1"/>
      <c r="J60" ph="1"/>
      <c r="K60" ph="1"/>
      <c r="L60" ph="1"/>
    </row>
    <row r="61" spans="2:12" ht="22.5" x14ac:dyDescent="0.2">
      <c r="B61" ph="1"/>
    </row>
    <row r="69" spans="2:12" customFormat="1" ht="22.5" ph="1" x14ac:dyDescent="0.2">
      <c r="B69"/>
      <c r="C69"/>
      <c r="F69"/>
      <c r="I69"/>
    </row>
    <row r="70" spans="2:12" ht="22.5" x14ac:dyDescent="0.2">
      <c r="D70" ph="1"/>
      <c r="J70" ph="1"/>
      <c r="L70" ph="1"/>
    </row>
    <row r="71" spans="2:12" ht="22.5" x14ac:dyDescent="0.2">
      <c r="D71" ph="1"/>
      <c r="J71" ph="1"/>
      <c r="K71" ph="1"/>
      <c r="L71" ph="1"/>
    </row>
    <row r="72" spans="2:12" ht="22.5" x14ac:dyDescent="0.2">
      <c r="B72" ph="1"/>
    </row>
  </sheetData>
  <mergeCells count="29">
    <mergeCell ref="D11:E11"/>
    <mergeCell ref="D18:E18"/>
    <mergeCell ref="D19:E19"/>
    <mergeCell ref="F18:G18"/>
    <mergeCell ref="H18:I18"/>
    <mergeCell ref="H19:I19"/>
    <mergeCell ref="B3:N3"/>
    <mergeCell ref="P32:Q32"/>
    <mergeCell ref="C12:C13"/>
    <mergeCell ref="C14:C15"/>
    <mergeCell ref="H11:I11"/>
    <mergeCell ref="J11:K11"/>
    <mergeCell ref="L11:M11"/>
    <mergeCell ref="D10:E10"/>
    <mergeCell ref="F10:G10"/>
    <mergeCell ref="F11:G11"/>
    <mergeCell ref="H10:I10"/>
    <mergeCell ref="J10:K10"/>
    <mergeCell ref="L10:M10"/>
    <mergeCell ref="L27:M27"/>
    <mergeCell ref="C20:C21"/>
    <mergeCell ref="C22:C23"/>
    <mergeCell ref="N20:N23"/>
    <mergeCell ref="D22:E23"/>
    <mergeCell ref="F19:G19"/>
    <mergeCell ref="J18:K18"/>
    <mergeCell ref="L18:M18"/>
    <mergeCell ref="J19:K19"/>
    <mergeCell ref="L19:M19"/>
  </mergeCells>
  <phoneticPr fontId="42" type="Hiragana" alignment="distributed"/>
  <dataValidations count="2">
    <dataValidation type="list" allowBlank="1" showInputMessage="1" showErrorMessage="1" sqref="E14:E15 K14:K15 I22:I23 M22:M23 M14:M15 I14:I15 G14:G15 K22:K23 G22:G23" xr:uid="{8C22336C-E52D-41BB-92FD-4E928C983B13}">
      <formula1>"-,1,2,3,4,5"</formula1>
    </dataValidation>
    <dataValidation type="list" showInputMessage="1" showErrorMessage="1" sqref="E12:E13 I20:I21 K20:K21 I12:I13 G12:G13 K12:K13 E20:E21 M12:M13 G20:G21 M20:M21" xr:uid="{F4BEF264-854B-45D1-94CE-A39B17B1C3CE}">
      <formula1>"　,✔"</formula1>
    </dataValidation>
  </dataValidations>
  <printOptions horizontalCentered="1"/>
  <pageMargins left="0" right="0" top="0.19685039370078741" bottom="0" header="0" footer="0"/>
  <pageSetup paperSize="9" scale="5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2724C5-749F-4604-9896-1FF06C23BAA4}">
  <sheetPr codeName="Sheet4"/>
  <dimension ref="A2:L37"/>
  <sheetViews>
    <sheetView topLeftCell="A3" zoomScaleNormal="100" workbookViewId="0">
      <selection activeCell="C27" sqref="C27"/>
    </sheetView>
  </sheetViews>
  <sheetFormatPr defaultRowHeight="14" x14ac:dyDescent="0.2"/>
  <cols>
    <col min="2" max="3" width="9" style="16"/>
    <col min="7" max="7" width="11.75" customWidth="1"/>
    <col min="9" max="9" width="13" customWidth="1"/>
    <col min="10" max="10" width="14.5" customWidth="1"/>
    <col min="11" max="11" width="14.58203125" customWidth="1"/>
  </cols>
  <sheetData>
    <row r="2" spans="1:12" ht="14.5" thickBot="1" x14ac:dyDescent="0.25"/>
    <row r="3" spans="1:12" ht="19.5" thickBot="1" x14ac:dyDescent="0.25">
      <c r="B3" s="24"/>
      <c r="C3" s="25" t="s">
        <v>50</v>
      </c>
      <c r="D3" s="23"/>
      <c r="E3" s="18"/>
      <c r="F3" s="104"/>
      <c r="G3" s="104"/>
      <c r="H3" s="18"/>
      <c r="I3" s="18"/>
      <c r="J3" s="18"/>
      <c r="K3" s="18"/>
      <c r="L3" s="19"/>
    </row>
    <row r="4" spans="1:12" x14ac:dyDescent="0.2">
      <c r="B4" s="20"/>
      <c r="L4" s="8"/>
    </row>
    <row r="5" spans="1:12" x14ac:dyDescent="0.2">
      <c r="B5" s="20" t="s">
        <v>0</v>
      </c>
      <c r="C5" s="16" t="s">
        <v>1</v>
      </c>
      <c r="D5" t="s">
        <v>2</v>
      </c>
      <c r="E5" t="s">
        <v>3</v>
      </c>
      <c r="F5" t="s">
        <v>8</v>
      </c>
      <c r="G5" t="s">
        <v>9</v>
      </c>
      <c r="H5" t="s">
        <v>4</v>
      </c>
      <c r="I5" t="s">
        <v>5</v>
      </c>
      <c r="J5" t="s">
        <v>6</v>
      </c>
      <c r="K5" t="s">
        <v>7</v>
      </c>
      <c r="L5" s="8" t="s">
        <v>15</v>
      </c>
    </row>
    <row r="6" spans="1:12" x14ac:dyDescent="0.2">
      <c r="A6" s="4"/>
      <c r="B6" s="20">
        <v>1</v>
      </c>
      <c r="C6" s="16">
        <v>144</v>
      </c>
      <c r="D6">
        <f>COUNTIF('小学校１～３年生用 '!E12,"✔")</f>
        <v>0</v>
      </c>
      <c r="E6">
        <f>C6*D6</f>
        <v>0</v>
      </c>
      <c r="F6">
        <f>COUNTIF('小学校１～３年生用 '!E13,"✔")</f>
        <v>0</v>
      </c>
      <c r="G6">
        <f>C6*F6*7</f>
        <v>0</v>
      </c>
      <c r="H6" t="e">
        <f>VLOOKUP('小学校１～３年生用 '!E14,$B$31:$C$37,2,FALSE)</f>
        <v>#N/A</v>
      </c>
      <c r="I6">
        <f>IF('小学校１～３年生用 '!E14="",0,C6*H6)</f>
        <v>0</v>
      </c>
      <c r="J6" t="e">
        <f>VLOOKUP('小学校１～３年生用 '!E15,$B$31:$C$37,2,FALSE)</f>
        <v>#N/A</v>
      </c>
      <c r="K6">
        <f>IF('小学校１～３年生用 '!E15="",0,C6*J6*7)</f>
        <v>0</v>
      </c>
      <c r="L6" s="8">
        <f>E6+G6+I6+K6</f>
        <v>0</v>
      </c>
    </row>
    <row r="7" spans="1:12" x14ac:dyDescent="0.2">
      <c r="A7" s="4" t="s">
        <v>14</v>
      </c>
      <c r="B7" s="20"/>
      <c r="C7" s="16">
        <v>280</v>
      </c>
      <c r="D7" s="37"/>
      <c r="E7" s="37"/>
      <c r="F7" s="37"/>
      <c r="G7" s="37"/>
      <c r="H7" s="37"/>
      <c r="I7" s="37"/>
      <c r="J7" s="37"/>
      <c r="K7" s="37"/>
      <c r="L7" s="75"/>
    </row>
    <row r="8" spans="1:12" x14ac:dyDescent="0.2">
      <c r="A8" s="4"/>
      <c r="B8" s="20">
        <v>3</v>
      </c>
      <c r="C8" s="16">
        <v>36</v>
      </c>
      <c r="D8">
        <f>COUNTIF('小学校１～３年生用 '!I12,"✔")</f>
        <v>0</v>
      </c>
      <c r="E8">
        <f t="shared" ref="E8:E25" si="0">C8*D8</f>
        <v>0</v>
      </c>
      <c r="F8">
        <f>COUNTIF('小学校１～３年生用 '!I13,"✔")</f>
        <v>0</v>
      </c>
      <c r="G8">
        <f t="shared" ref="G8:G25" si="1">C8*F8*7</f>
        <v>0</v>
      </c>
      <c r="H8" t="e">
        <f>VLOOKUP('小学校１～３年生用 '!I14,$B$31:$C$37,2,FALSE)</f>
        <v>#N/A</v>
      </c>
      <c r="I8">
        <f>IF('小学校１～３年生用 '!I14="",0,C8*H8)</f>
        <v>0</v>
      </c>
      <c r="J8" t="e">
        <f>VLOOKUP('小学校１～３年生用 '!I15,$B$31:$C$37,2,FALSE)</f>
        <v>#N/A</v>
      </c>
      <c r="K8">
        <f>IF('小学校１～３年生用 '!I15="",0,C8*J8*7)</f>
        <v>0</v>
      </c>
      <c r="L8" s="8">
        <f t="shared" ref="L8:L25" si="2">E8+G8+I8+K8</f>
        <v>0</v>
      </c>
    </row>
    <row r="9" spans="1:12" x14ac:dyDescent="0.2">
      <c r="A9" s="4"/>
      <c r="B9" s="20">
        <v>2</v>
      </c>
      <c r="C9" s="16">
        <v>70</v>
      </c>
      <c r="D9">
        <f>COUNTIF('小学校１～３年生用 '!G12,"✔")</f>
        <v>0</v>
      </c>
      <c r="E9">
        <f t="shared" si="0"/>
        <v>0</v>
      </c>
      <c r="F9">
        <f>COUNTIF('小学校１～３年生用 '!G13,"✔")</f>
        <v>0</v>
      </c>
      <c r="G9">
        <f t="shared" si="1"/>
        <v>0</v>
      </c>
      <c r="H9" t="e">
        <f>VLOOKUP('小学校１～３年生用 '!G14,$B$31:$C$37,2,FALSE)</f>
        <v>#N/A</v>
      </c>
      <c r="I9">
        <f>IF('小学校１～３年生用 '!G14="",0,C9*H9)</f>
        <v>0</v>
      </c>
      <c r="J9" t="e">
        <f>VLOOKUP('小学校１～３年生用 '!G15,$B$31:$C$37,2,FALSE)</f>
        <v>#N/A</v>
      </c>
      <c r="K9">
        <f>IF('小学校１～３年生用 '!G15="",0,C9*J9*7)</f>
        <v>0</v>
      </c>
      <c r="L9" s="8">
        <f t="shared" si="2"/>
        <v>0</v>
      </c>
    </row>
    <row r="10" spans="1:12" x14ac:dyDescent="0.2">
      <c r="A10" s="4" t="s">
        <v>14</v>
      </c>
      <c r="B10" s="20"/>
      <c r="C10" s="16">
        <v>791</v>
      </c>
      <c r="D10" s="37"/>
      <c r="E10" s="37"/>
      <c r="F10" s="37"/>
      <c r="G10" s="37"/>
      <c r="H10" s="37"/>
      <c r="I10" s="37"/>
      <c r="J10" s="37"/>
      <c r="K10" s="37"/>
      <c r="L10" s="75"/>
    </row>
    <row r="11" spans="1:12" x14ac:dyDescent="0.2">
      <c r="A11" s="4"/>
      <c r="B11" s="20">
        <v>4</v>
      </c>
      <c r="C11" s="16">
        <v>19</v>
      </c>
      <c r="D11">
        <f>COUNTIF('小学校１～３年生用 '!K12,"✔")</f>
        <v>0</v>
      </c>
      <c r="E11">
        <f t="shared" si="0"/>
        <v>0</v>
      </c>
      <c r="F11">
        <f>COUNTIF('小学校１～３年生用 '!K13,"✔")</f>
        <v>0</v>
      </c>
      <c r="G11">
        <f t="shared" si="1"/>
        <v>0</v>
      </c>
      <c r="H11" t="e">
        <f>VLOOKUP('小学校１～３年生用 '!K14,$B$31:$C$37,2,FALSE)</f>
        <v>#N/A</v>
      </c>
      <c r="I11">
        <f>IF('小学校１～３年生用 '!K14="",0,C11*H11)</f>
        <v>0</v>
      </c>
      <c r="J11" t="e">
        <f>VLOOKUP('小学校１～３年生用 '!K15,$B$31:$C$37,2,FALSE)</f>
        <v>#N/A</v>
      </c>
      <c r="K11">
        <f>IF('小学校１～３年生用 '!K15="",0,C11*J11*7)</f>
        <v>0</v>
      </c>
      <c r="L11" s="8">
        <f t="shared" si="2"/>
        <v>0</v>
      </c>
    </row>
    <row r="12" spans="1:12" x14ac:dyDescent="0.2">
      <c r="A12" s="4"/>
      <c r="B12" s="20">
        <v>5</v>
      </c>
      <c r="C12" s="16">
        <v>103</v>
      </c>
      <c r="D12">
        <f>COUNTIF('小学校１～３年生用 '!M12,"✔")</f>
        <v>0</v>
      </c>
      <c r="E12">
        <f t="shared" si="0"/>
        <v>0</v>
      </c>
      <c r="F12">
        <f>COUNTIF('小学校１～３年生用 '!M13,"✔")</f>
        <v>0</v>
      </c>
      <c r="G12">
        <f t="shared" si="1"/>
        <v>0</v>
      </c>
      <c r="H12" t="e">
        <f>VLOOKUP('小学校１～３年生用 '!M14,$B$31:$C$37,2,FALSE)</f>
        <v>#N/A</v>
      </c>
      <c r="I12">
        <f>IF('小学校１～３年生用 '!M14="",0,C12*H12)</f>
        <v>0</v>
      </c>
      <c r="J12" t="e">
        <f>VLOOKUP('小学校１～３年生用 '!M15,$B$31:$C$37,2,FALSE)</f>
        <v>#N/A</v>
      </c>
      <c r="K12">
        <f>IF('小学校１～３年生用 '!M15="",0,C12*J12*7)</f>
        <v>0</v>
      </c>
      <c r="L12" s="8">
        <f t="shared" si="2"/>
        <v>0</v>
      </c>
    </row>
    <row r="13" spans="1:12" x14ac:dyDescent="0.2">
      <c r="A13" s="4" t="s">
        <v>11</v>
      </c>
      <c r="B13" s="20">
        <v>6</v>
      </c>
      <c r="C13" s="16">
        <v>292</v>
      </c>
      <c r="D13">
        <f>COUNTIF('小学校１～３年生用 '!E20,"✔")</f>
        <v>0</v>
      </c>
      <c r="E13">
        <f t="shared" si="0"/>
        <v>0</v>
      </c>
      <c r="F13">
        <f>COUNTIF('小学校１～３年生用 '!E21,"✔")</f>
        <v>0</v>
      </c>
      <c r="G13">
        <f t="shared" si="1"/>
        <v>0</v>
      </c>
      <c r="H13" s="37">
        <v>0</v>
      </c>
      <c r="I13" s="37">
        <f t="shared" ref="I13" si="3">C13*H13</f>
        <v>0</v>
      </c>
      <c r="J13" s="37">
        <v>0</v>
      </c>
      <c r="K13" s="37">
        <v>0</v>
      </c>
      <c r="L13" s="8">
        <f t="shared" si="2"/>
        <v>0</v>
      </c>
    </row>
    <row r="14" spans="1:12" x14ac:dyDescent="0.2">
      <c r="A14" s="4" t="s">
        <v>14</v>
      </c>
      <c r="B14" s="20"/>
      <c r="C14" s="16">
        <v>231</v>
      </c>
      <c r="D14" s="37"/>
      <c r="E14" s="37"/>
      <c r="F14" s="37"/>
      <c r="G14" s="37"/>
      <c r="H14" s="37"/>
      <c r="I14" s="37"/>
      <c r="J14" s="37"/>
      <c r="K14" s="37"/>
      <c r="L14" s="75"/>
    </row>
    <row r="15" spans="1:12" x14ac:dyDescent="0.2">
      <c r="A15" s="4"/>
      <c r="B15" s="20"/>
      <c r="C15" s="16">
        <v>53</v>
      </c>
      <c r="D15" s="37"/>
      <c r="E15" s="37"/>
      <c r="F15" s="37"/>
      <c r="G15" s="37"/>
      <c r="H15" s="37"/>
      <c r="I15" s="37"/>
      <c r="J15" s="37"/>
      <c r="K15" s="37"/>
      <c r="L15" s="75"/>
    </row>
    <row r="16" spans="1:12" x14ac:dyDescent="0.2">
      <c r="A16" s="4"/>
      <c r="B16" s="20"/>
      <c r="C16" s="16">
        <v>135</v>
      </c>
      <c r="D16" s="37"/>
      <c r="E16" s="37"/>
      <c r="F16" s="37"/>
      <c r="G16" s="37"/>
      <c r="H16" s="37"/>
      <c r="I16" s="37"/>
      <c r="J16" s="37"/>
      <c r="K16" s="37"/>
      <c r="L16" s="75"/>
    </row>
    <row r="17" spans="1:12" x14ac:dyDescent="0.2">
      <c r="A17" s="4"/>
      <c r="B17" s="20"/>
      <c r="C17" s="16">
        <v>55</v>
      </c>
      <c r="D17" s="37"/>
      <c r="E17" s="37"/>
      <c r="F17" s="37"/>
      <c r="G17" s="37"/>
      <c r="H17" s="37"/>
      <c r="I17" s="37"/>
      <c r="J17" s="37"/>
      <c r="K17" s="37"/>
      <c r="L17" s="75"/>
    </row>
    <row r="18" spans="1:12" x14ac:dyDescent="0.2">
      <c r="A18" s="4" t="s">
        <v>14</v>
      </c>
      <c r="B18" s="20"/>
      <c r="C18" s="16">
        <v>539</v>
      </c>
      <c r="D18" s="37"/>
      <c r="E18" s="37"/>
      <c r="F18" s="37"/>
      <c r="G18" s="37"/>
      <c r="H18" s="37"/>
      <c r="I18" s="37"/>
      <c r="J18" s="37"/>
      <c r="K18" s="37"/>
      <c r="L18" s="75"/>
    </row>
    <row r="19" spans="1:12" x14ac:dyDescent="0.2">
      <c r="A19" s="4"/>
      <c r="B19" s="20"/>
      <c r="C19" s="16">
        <v>19</v>
      </c>
      <c r="D19" s="37"/>
      <c r="E19" s="37"/>
      <c r="F19" s="37"/>
      <c r="G19" s="37"/>
      <c r="H19" s="37"/>
      <c r="I19" s="37"/>
      <c r="J19" s="37"/>
      <c r="K19" s="37"/>
      <c r="L19" s="75"/>
    </row>
    <row r="20" spans="1:12" x14ac:dyDescent="0.2">
      <c r="A20" s="4"/>
      <c r="B20" s="20"/>
      <c r="C20" s="16">
        <v>12</v>
      </c>
      <c r="D20" s="37"/>
      <c r="E20" s="37"/>
      <c r="F20" s="37"/>
      <c r="G20" s="37"/>
      <c r="H20" s="37"/>
      <c r="I20" s="37"/>
      <c r="J20" s="37"/>
      <c r="K20" s="37"/>
      <c r="L20" s="75"/>
    </row>
    <row r="21" spans="1:12" x14ac:dyDescent="0.2">
      <c r="A21" s="4"/>
      <c r="B21" s="20">
        <v>7</v>
      </c>
      <c r="C21" s="16">
        <v>18</v>
      </c>
      <c r="D21">
        <f>COUNTIF('小学校１～３年生用 '!G20,"✔")</f>
        <v>0</v>
      </c>
      <c r="E21">
        <f t="shared" si="0"/>
        <v>0</v>
      </c>
      <c r="F21">
        <f>COUNTIF('小学校１～３年生用 '!G21,"✔")</f>
        <v>0</v>
      </c>
      <c r="G21">
        <f t="shared" si="1"/>
        <v>0</v>
      </c>
      <c r="H21" t="e">
        <f>VLOOKUP('小学校１～３年生用 '!G22,$B$31:$C$37,2,FALSE)</f>
        <v>#N/A</v>
      </c>
      <c r="I21">
        <f>IF('小学校１～３年生用 '!G22="",0,C21*H21)</f>
        <v>0</v>
      </c>
      <c r="J21" t="e">
        <f>VLOOKUP('小学校１～３年生用 '!G23,$B$31:$C$37,2,FALSE)</f>
        <v>#N/A</v>
      </c>
      <c r="K21">
        <f>IF('小学校１～３年生用 '!G23="",0,C21*J21*7)</f>
        <v>0</v>
      </c>
      <c r="L21" s="8">
        <f t="shared" si="2"/>
        <v>0</v>
      </c>
    </row>
    <row r="22" spans="1:12" x14ac:dyDescent="0.2">
      <c r="A22" s="4"/>
      <c r="B22" s="20"/>
      <c r="C22" s="16">
        <v>97</v>
      </c>
      <c r="D22" s="37"/>
      <c r="E22" s="37"/>
      <c r="F22" s="37"/>
      <c r="G22" s="37"/>
      <c r="H22" s="37"/>
      <c r="I22" s="37"/>
      <c r="J22" s="37"/>
      <c r="K22" s="37"/>
      <c r="L22" s="75"/>
    </row>
    <row r="23" spans="1:12" x14ac:dyDescent="0.2">
      <c r="A23" s="4"/>
      <c r="B23" s="20">
        <v>8</v>
      </c>
      <c r="C23" s="16">
        <v>33</v>
      </c>
      <c r="D23">
        <f>COUNTIF('小学校１～３年生用 '!I20,"✔")</f>
        <v>0</v>
      </c>
      <c r="E23">
        <f t="shared" si="0"/>
        <v>0</v>
      </c>
      <c r="F23">
        <f>COUNTIF('小学校１～３年生用 '!I21,"✔")</f>
        <v>0</v>
      </c>
      <c r="G23">
        <f t="shared" si="1"/>
        <v>0</v>
      </c>
      <c r="H23" t="e">
        <f>VLOOKUP('小学校１～３年生用 '!I22,$B$31:$C$37,2,FALSE)</f>
        <v>#N/A</v>
      </c>
      <c r="I23">
        <f>IF('小学校１～３年生用 '!I22="",0,C23*H23)</f>
        <v>0</v>
      </c>
      <c r="J23" t="e">
        <f>VLOOKUP('小学校１～３年生用 '!I23,$B$31:$C$37,2,FALSE)</f>
        <v>#N/A</v>
      </c>
      <c r="K23">
        <f>IF('小学校１～３年生用 '!I23="",0,C23*J23*7)</f>
        <v>0</v>
      </c>
      <c r="L23" s="8">
        <f t="shared" si="2"/>
        <v>0</v>
      </c>
    </row>
    <row r="24" spans="1:12" x14ac:dyDescent="0.2">
      <c r="A24" s="4"/>
      <c r="B24" s="20">
        <v>9</v>
      </c>
      <c r="C24" s="16">
        <v>47</v>
      </c>
      <c r="D24">
        <f>COUNTIF('小学校１～３年生用 '!K20,"✔")</f>
        <v>0</v>
      </c>
      <c r="E24">
        <f t="shared" si="0"/>
        <v>0</v>
      </c>
      <c r="F24">
        <f>COUNTIF('小学校１～３年生用 '!K21,"✔")</f>
        <v>0</v>
      </c>
      <c r="G24">
        <f t="shared" si="1"/>
        <v>0</v>
      </c>
      <c r="H24" t="e">
        <f>VLOOKUP('小学校１～３年生用 '!K22,$B$31:$C$37,2,FALSE)</f>
        <v>#N/A</v>
      </c>
      <c r="I24">
        <f>IF('小学校１～３年生用 '!K22="",0,C24*H24)</f>
        <v>0</v>
      </c>
      <c r="J24" t="e">
        <f>VLOOKUP('小学校１～３年生用 '!K23,$B$31:$C$37,2,FALSE)</f>
        <v>#N/A</v>
      </c>
      <c r="K24">
        <f>IF('小学校１～３年生用 '!K23="",0,C24*J24*7)</f>
        <v>0</v>
      </c>
      <c r="L24" s="8">
        <f t="shared" si="2"/>
        <v>0</v>
      </c>
    </row>
    <row r="25" spans="1:12" x14ac:dyDescent="0.2">
      <c r="A25" s="4"/>
      <c r="B25" s="20">
        <v>10</v>
      </c>
      <c r="C25" s="16">
        <v>188</v>
      </c>
      <c r="D25">
        <f>COUNTIF('小学校１～３年生用 '!M20,"✔")</f>
        <v>0</v>
      </c>
      <c r="E25">
        <f t="shared" si="0"/>
        <v>0</v>
      </c>
      <c r="F25">
        <f>COUNTIF('小学校１～３年生用 '!M21,"✔")</f>
        <v>0</v>
      </c>
      <c r="G25">
        <f t="shared" si="1"/>
        <v>0</v>
      </c>
      <c r="H25" t="e">
        <f>VLOOKUP('小学校１～３年生用 '!M22,$B$31:$C$37,2,FALSE)</f>
        <v>#N/A</v>
      </c>
      <c r="I25">
        <f>IF('小学校１～３年生用 '!M22="",0,C25*H25)</f>
        <v>0</v>
      </c>
      <c r="J25" t="e">
        <f>VLOOKUP('小学校１～３年生用 '!M23,$B$31:$C$37,2,FALSE)</f>
        <v>#N/A</v>
      </c>
      <c r="K25">
        <f>IF('小学校１～３年生用 '!M23="",0,C25*J25*7)</f>
        <v>0</v>
      </c>
      <c r="L25" s="8">
        <f t="shared" si="2"/>
        <v>0</v>
      </c>
    </row>
    <row r="26" spans="1:12" x14ac:dyDescent="0.2">
      <c r="B26" s="20" t="s">
        <v>3</v>
      </c>
      <c r="E26">
        <f>SUM(E6:E25)</f>
        <v>0</v>
      </c>
      <c r="G26">
        <f>SUM(G6:G25)</f>
        <v>0</v>
      </c>
      <c r="I26">
        <f>SUM(I6:I25)</f>
        <v>0</v>
      </c>
      <c r="K26">
        <f>SUM(K6:K25)</f>
        <v>0</v>
      </c>
      <c r="L26" s="8">
        <f>SUM(E26,G26,I26,K26)</f>
        <v>0</v>
      </c>
    </row>
    <row r="27" spans="1:12" ht="14.5" thickBot="1" x14ac:dyDescent="0.25">
      <c r="B27" s="21"/>
      <c r="C27" s="22"/>
      <c r="D27" s="7"/>
      <c r="E27" s="7"/>
      <c r="F27" s="7"/>
      <c r="G27" s="7"/>
      <c r="H27" s="7"/>
      <c r="I27" s="7"/>
      <c r="J27" s="7"/>
      <c r="K27" s="7"/>
      <c r="L27" s="9" t="s">
        <v>16</v>
      </c>
    </row>
    <row r="28" spans="1:12" ht="14.5" thickBot="1" x14ac:dyDescent="0.25"/>
    <row r="29" spans="1:12" x14ac:dyDescent="0.2">
      <c r="B29" s="17" t="s">
        <v>10</v>
      </c>
      <c r="C29" s="27"/>
    </row>
    <row r="30" spans="1:12" x14ac:dyDescent="0.2">
      <c r="B30" s="28"/>
      <c r="C30" s="29"/>
    </row>
    <row r="31" spans="1:12" x14ac:dyDescent="0.2">
      <c r="B31" s="20" t="s">
        <v>12</v>
      </c>
      <c r="C31" s="29">
        <v>0</v>
      </c>
    </row>
    <row r="32" spans="1:12" x14ac:dyDescent="0.2">
      <c r="B32" s="20">
        <v>1</v>
      </c>
      <c r="C32" s="29">
        <v>1</v>
      </c>
    </row>
    <row r="33" spans="2:3" x14ac:dyDescent="0.2">
      <c r="B33" s="20">
        <v>2</v>
      </c>
      <c r="C33" s="29">
        <v>2</v>
      </c>
    </row>
    <row r="34" spans="2:3" x14ac:dyDescent="0.2">
      <c r="B34" s="20">
        <v>3</v>
      </c>
      <c r="C34" s="29">
        <v>3</v>
      </c>
    </row>
    <row r="35" spans="2:3" x14ac:dyDescent="0.2">
      <c r="B35" s="20">
        <v>4</v>
      </c>
      <c r="C35" s="29">
        <v>4</v>
      </c>
    </row>
    <row r="36" spans="2:3" x14ac:dyDescent="0.2">
      <c r="B36" s="20">
        <v>5</v>
      </c>
      <c r="C36" s="29">
        <v>5</v>
      </c>
    </row>
    <row r="37" spans="2:3" ht="14.5" thickBot="1" x14ac:dyDescent="0.25">
      <c r="B37" s="21">
        <v>6</v>
      </c>
      <c r="C37" s="30">
        <v>6</v>
      </c>
    </row>
  </sheetData>
  <sheetProtection formatColumns="0" formatRows="0" insertColumns="0" insertRows="0" insertHyperlinks="0" deleteColumns="0" deleteRows="0" sort="0"/>
  <mergeCells count="1">
    <mergeCell ref="F3:G3"/>
  </mergeCells>
  <phoneticPr fontId="1"/>
  <pageMargins left="0.7" right="0.7" top="0.75" bottom="0.75" header="0.3" footer="0.3"/>
  <pageSetup paperSize="9" orientation="portrait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小学校１～３年生用 </vt:lpstr>
      <vt:lpstr>（削除不可！）計算データ資料</vt:lpstr>
      <vt:lpstr>'小学校１～３年生用 '!Print_Area</vt:lpstr>
      <vt:lpstr>'小学校１～３年生用 '!Print_Titles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遠藤義也</cp:lastModifiedBy>
  <cp:lastPrinted>2024-11-18T10:51:50Z</cp:lastPrinted>
  <dcterms:created xsi:type="dcterms:W3CDTF">2023-05-23T00:03:09Z</dcterms:created>
  <dcterms:modified xsi:type="dcterms:W3CDTF">2024-11-18T11:04:50Z</dcterms:modified>
</cp:coreProperties>
</file>